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300" windowWidth="11355" windowHeight="5895" tabRatio="1000"/>
  </bookViews>
  <sheets>
    <sheet name="Caratula" sheetId="65" r:id="rId1"/>
    <sheet name="ECG-1" sheetId="5" r:id="rId2"/>
    <sheet name="ECG-2" sheetId="48" r:id="rId3"/>
    <sheet name="APP-1" sheetId="8" r:id="rId4"/>
    <sheet name="APP-2" sheetId="68" r:id="rId5"/>
    <sheet name="APP-3_1" sheetId="80" r:id="rId6"/>
    <sheet name="APP-3_2" sheetId="94" r:id="rId7"/>
    <sheet name="APP-3_3" sheetId="95" r:id="rId8"/>
    <sheet name="APP-3_4" sheetId="96" r:id="rId9"/>
    <sheet name="APP-3_5" sheetId="97" r:id="rId10"/>
    <sheet name="AR_1" sheetId="88" r:id="rId11"/>
    <sheet name="AR_2" sheetId="98" r:id="rId12"/>
    <sheet name="AR_3" sheetId="99" r:id="rId13"/>
    <sheet name="AR_4" sheetId="100" r:id="rId14"/>
    <sheet name="AR_5" sheetId="101" r:id="rId15"/>
    <sheet name="ARF_1" sheetId="92" r:id="rId16"/>
    <sheet name="ARF_2" sheetId="91" r:id="rId17"/>
    <sheet name="ARF_3" sheetId="90" r:id="rId18"/>
    <sheet name="ARF_4" sheetId="87" r:id="rId19"/>
    <sheet name="ARF_5" sheetId="93" r:id="rId20"/>
    <sheet name="IPP 1" sheetId="89" r:id="rId21"/>
    <sheet name="IPP 2" sheetId="47" r:id="rId22"/>
    <sheet name="EAP" sheetId="84" r:id="rId23"/>
    <sheet name="ADS-1" sheetId="22" r:id="rId24"/>
    <sheet name="ADS-2" sheetId="53" r:id="rId25"/>
    <sheet name="SAP" sheetId="26" r:id="rId26"/>
    <sheet name="FIC" sheetId="86" r:id="rId27"/>
    <sheet name="AUR" sheetId="71" r:id="rId28"/>
    <sheet name="PPD" sheetId="67" r:id="rId29"/>
  </sheets>
  <externalReferences>
    <externalReference r:id="rId30"/>
    <externalReference r:id="rId31"/>
    <externalReference r:id="rId32"/>
    <externalReference r:id="rId33"/>
    <externalReference r:id="rId34"/>
    <externalReference r:id="rId35"/>
    <externalReference r:id="rId36"/>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10">[1]INICIO!$Y$166:$Y$186</definedName>
    <definedName name="___EJE1" localSheetId="11">[1]INICIO!$Y$166:$Y$186</definedName>
    <definedName name="___EJE1" localSheetId="12">[1]INICIO!$Y$166:$Y$186</definedName>
    <definedName name="___EJE1" localSheetId="13">[1]INICIO!$Y$166:$Y$186</definedName>
    <definedName name="___EJE1" localSheetId="14">[1]INICIO!$Y$166:$Y$186</definedName>
    <definedName name="___EJE1">[2]INICIO!$Y$166:$Y$186</definedName>
    <definedName name="___EJE2" localSheetId="10">[1]INICIO!$Y$188:$Y$229</definedName>
    <definedName name="___EJE2" localSheetId="11">[1]INICIO!$Y$188:$Y$229</definedName>
    <definedName name="___EJE2" localSheetId="12">[1]INICIO!$Y$188:$Y$229</definedName>
    <definedName name="___EJE2" localSheetId="13">[1]INICIO!$Y$188:$Y$229</definedName>
    <definedName name="___EJE2" localSheetId="14">[1]INICIO!$Y$188:$Y$229</definedName>
    <definedName name="___EJE2">[2]INICIO!$Y$188:$Y$229</definedName>
    <definedName name="___EJE3" localSheetId="10">[1]INICIO!$Y$231:$Y$247</definedName>
    <definedName name="___EJE3" localSheetId="11">[1]INICIO!$Y$231:$Y$247</definedName>
    <definedName name="___EJE3" localSheetId="12">[1]INICIO!$Y$231:$Y$247</definedName>
    <definedName name="___EJE3" localSheetId="13">[1]INICIO!$Y$231:$Y$247</definedName>
    <definedName name="___EJE3" localSheetId="14">[1]INICIO!$Y$231:$Y$247</definedName>
    <definedName name="___EJE3">[2]INICIO!$Y$231:$Y$247</definedName>
    <definedName name="___EJE4" localSheetId="10">[1]INICIO!$Y$249:$Y$272</definedName>
    <definedName name="___EJE4" localSheetId="11">[1]INICIO!$Y$249:$Y$272</definedName>
    <definedName name="___EJE4" localSheetId="12">[1]INICIO!$Y$249:$Y$272</definedName>
    <definedName name="___EJE4" localSheetId="13">[1]INICIO!$Y$249:$Y$272</definedName>
    <definedName name="___EJE4" localSheetId="14">[1]INICIO!$Y$249:$Y$272</definedName>
    <definedName name="___EJE4">[2]INICIO!$Y$249:$Y$272</definedName>
    <definedName name="___EJE5" localSheetId="10">[1]INICIO!$Y$274:$Y$287</definedName>
    <definedName name="___EJE5" localSheetId="11">[1]INICIO!$Y$274:$Y$287</definedName>
    <definedName name="___EJE5" localSheetId="12">[1]INICIO!$Y$274:$Y$287</definedName>
    <definedName name="___EJE5" localSheetId="13">[1]INICIO!$Y$274:$Y$287</definedName>
    <definedName name="___EJE5" localSheetId="14">[1]INICIO!$Y$274:$Y$287</definedName>
    <definedName name="___EJE5">[2]INICIO!$Y$274:$Y$287</definedName>
    <definedName name="___EJE6" localSheetId="10">[1]INICIO!$Y$289:$Y$314</definedName>
    <definedName name="___EJE6" localSheetId="11">[1]INICIO!$Y$289:$Y$314</definedName>
    <definedName name="___EJE6" localSheetId="12">[1]INICIO!$Y$289:$Y$314</definedName>
    <definedName name="___EJE6" localSheetId="13">[1]INICIO!$Y$289:$Y$314</definedName>
    <definedName name="___EJE6" localSheetId="14">[1]INICIO!$Y$289:$Y$314</definedName>
    <definedName name="___EJE6">[2]INICIO!$Y$289:$Y$314</definedName>
    <definedName name="___EJE7" localSheetId="10">[1]INICIO!$Y$316:$Y$356</definedName>
    <definedName name="___EJE7" localSheetId="11">[1]INICIO!$Y$316:$Y$356</definedName>
    <definedName name="___EJE7" localSheetId="12">[1]INICIO!$Y$316:$Y$356</definedName>
    <definedName name="___EJE7" localSheetId="13">[1]INICIO!$Y$316:$Y$356</definedName>
    <definedName name="___EJE7" localSheetId="14">[1]INICIO!$Y$316:$Y$356</definedName>
    <definedName name="___EJE7">[2]INICIO!$Y$316:$Y$356</definedName>
    <definedName name="__EJE1" localSheetId="10">[1]INICIO!$Y$166:$Y$186</definedName>
    <definedName name="__EJE1" localSheetId="11">[1]INICIO!$Y$166:$Y$186</definedName>
    <definedName name="__EJE1" localSheetId="12">[1]INICIO!$Y$166:$Y$186</definedName>
    <definedName name="__EJE1" localSheetId="13">[1]INICIO!$Y$166:$Y$186</definedName>
    <definedName name="__EJE1" localSheetId="14">[1]INICIO!$Y$166:$Y$186</definedName>
    <definedName name="__EJE1">[2]INICIO!$Y$166:$Y$186</definedName>
    <definedName name="__EJE2" localSheetId="10">[1]INICIO!$Y$188:$Y$229</definedName>
    <definedName name="__EJE2" localSheetId="11">[1]INICIO!$Y$188:$Y$229</definedName>
    <definedName name="__EJE2" localSheetId="12">[1]INICIO!$Y$188:$Y$229</definedName>
    <definedName name="__EJE2" localSheetId="13">[1]INICIO!$Y$188:$Y$229</definedName>
    <definedName name="__EJE2" localSheetId="14">[1]INICIO!$Y$188:$Y$229</definedName>
    <definedName name="__EJE2">[2]INICIO!$Y$188:$Y$229</definedName>
    <definedName name="__EJE3" localSheetId="10">[1]INICIO!$Y$231:$Y$247</definedName>
    <definedName name="__EJE3" localSheetId="11">[1]INICIO!$Y$231:$Y$247</definedName>
    <definedName name="__EJE3" localSheetId="12">[1]INICIO!$Y$231:$Y$247</definedName>
    <definedName name="__EJE3" localSheetId="13">[1]INICIO!$Y$231:$Y$247</definedName>
    <definedName name="__EJE3" localSheetId="14">[1]INICIO!$Y$231:$Y$247</definedName>
    <definedName name="__EJE3">[2]INICIO!$Y$231:$Y$247</definedName>
    <definedName name="__EJE4" localSheetId="10">[1]INICIO!$Y$249:$Y$272</definedName>
    <definedName name="__EJE4" localSheetId="11">[1]INICIO!$Y$249:$Y$272</definedName>
    <definedName name="__EJE4" localSheetId="12">[1]INICIO!$Y$249:$Y$272</definedName>
    <definedName name="__EJE4" localSheetId="13">[1]INICIO!$Y$249:$Y$272</definedName>
    <definedName name="__EJE4" localSheetId="14">[1]INICIO!$Y$249:$Y$272</definedName>
    <definedName name="__EJE4">[2]INICIO!$Y$249:$Y$272</definedName>
    <definedName name="__EJE5" localSheetId="10">[1]INICIO!$Y$274:$Y$287</definedName>
    <definedName name="__EJE5" localSheetId="11">[1]INICIO!$Y$274:$Y$287</definedName>
    <definedName name="__EJE5" localSheetId="12">[1]INICIO!$Y$274:$Y$287</definedName>
    <definedName name="__EJE5" localSheetId="13">[1]INICIO!$Y$274:$Y$287</definedName>
    <definedName name="__EJE5" localSheetId="14">[1]INICIO!$Y$274:$Y$287</definedName>
    <definedName name="__EJE5">[2]INICIO!$Y$274:$Y$287</definedName>
    <definedName name="__EJE6" localSheetId="10">[1]INICIO!$Y$289:$Y$314</definedName>
    <definedName name="__EJE6" localSheetId="11">[1]INICIO!$Y$289:$Y$314</definedName>
    <definedName name="__EJE6" localSheetId="12">[1]INICIO!$Y$289:$Y$314</definedName>
    <definedName name="__EJE6" localSheetId="13">[1]INICIO!$Y$289:$Y$314</definedName>
    <definedName name="__EJE6" localSheetId="14">[1]INICIO!$Y$289:$Y$314</definedName>
    <definedName name="__EJE6">[2]INICIO!$Y$289:$Y$314</definedName>
    <definedName name="__EJE7" localSheetId="10">[1]INICIO!$Y$316:$Y$356</definedName>
    <definedName name="__EJE7" localSheetId="11">[1]INICIO!$Y$316:$Y$356</definedName>
    <definedName name="__EJE7" localSheetId="12">[1]INICIO!$Y$316:$Y$356</definedName>
    <definedName name="__EJE7" localSheetId="13">[1]INICIO!$Y$316:$Y$356</definedName>
    <definedName name="__EJE7" localSheetId="14">[1]INICIO!$Y$316:$Y$356</definedName>
    <definedName name="__EJE7">[2]INICIO!$Y$316:$Y$356</definedName>
    <definedName name="_EJE1" localSheetId="10">[1]INICIO!$Y$166:$Y$186</definedName>
    <definedName name="_EJE1" localSheetId="11">[1]INICIO!$Y$166:$Y$186</definedName>
    <definedName name="_EJE1" localSheetId="12">[1]INICIO!$Y$166:$Y$186</definedName>
    <definedName name="_EJE1" localSheetId="13">[1]INICIO!$Y$166:$Y$186</definedName>
    <definedName name="_EJE1" localSheetId="14">[1]INICIO!$Y$166:$Y$186</definedName>
    <definedName name="_EJE1" localSheetId="20">[3]INICIO!$Y$166:$Y$186</definedName>
    <definedName name="_EJE1" localSheetId="21">[3]INICIO!$Y$166:$Y$186</definedName>
    <definedName name="_EJE1">[2]INICIO!$Y$166:$Y$186</definedName>
    <definedName name="_EJE2" localSheetId="10">[1]INICIO!$Y$188:$Y$229</definedName>
    <definedName name="_EJE2" localSheetId="11">[1]INICIO!$Y$188:$Y$229</definedName>
    <definedName name="_EJE2" localSheetId="12">[1]INICIO!$Y$188:$Y$229</definedName>
    <definedName name="_EJE2" localSheetId="13">[1]INICIO!$Y$188:$Y$229</definedName>
    <definedName name="_EJE2" localSheetId="14">[1]INICIO!$Y$188:$Y$229</definedName>
    <definedName name="_EJE2" localSheetId="20">[3]INICIO!$Y$188:$Y$229</definedName>
    <definedName name="_EJE2" localSheetId="21">[3]INICIO!$Y$188:$Y$229</definedName>
    <definedName name="_EJE2">[2]INICIO!$Y$188:$Y$229</definedName>
    <definedName name="_EJE3" localSheetId="10">[1]INICIO!$Y$231:$Y$247</definedName>
    <definedName name="_EJE3" localSheetId="11">[1]INICIO!$Y$231:$Y$247</definedName>
    <definedName name="_EJE3" localSheetId="12">[1]INICIO!$Y$231:$Y$247</definedName>
    <definedName name="_EJE3" localSheetId="13">[1]INICIO!$Y$231:$Y$247</definedName>
    <definedName name="_EJE3" localSheetId="14">[1]INICIO!$Y$231:$Y$247</definedName>
    <definedName name="_EJE3" localSheetId="20">[3]INICIO!$Y$231:$Y$247</definedName>
    <definedName name="_EJE3" localSheetId="21">[3]INICIO!$Y$231:$Y$247</definedName>
    <definedName name="_EJE3">[2]INICIO!$Y$231:$Y$247</definedName>
    <definedName name="_EJE4" localSheetId="10">[1]INICIO!$Y$249:$Y$272</definedName>
    <definedName name="_EJE4" localSheetId="11">[1]INICIO!$Y$249:$Y$272</definedName>
    <definedName name="_EJE4" localSheetId="12">[1]INICIO!$Y$249:$Y$272</definedName>
    <definedName name="_EJE4" localSheetId="13">[1]INICIO!$Y$249:$Y$272</definedName>
    <definedName name="_EJE4" localSheetId="14">[1]INICIO!$Y$249:$Y$272</definedName>
    <definedName name="_EJE4" localSheetId="20">[3]INICIO!$Y$249:$Y$272</definedName>
    <definedName name="_EJE4" localSheetId="21">[3]INICIO!$Y$249:$Y$272</definedName>
    <definedName name="_EJE4">[2]INICIO!$Y$249:$Y$272</definedName>
    <definedName name="_EJE5" localSheetId="10">[1]INICIO!$Y$274:$Y$287</definedName>
    <definedName name="_EJE5" localSheetId="11">[1]INICIO!$Y$274:$Y$287</definedName>
    <definedName name="_EJE5" localSheetId="12">[1]INICIO!$Y$274:$Y$287</definedName>
    <definedName name="_EJE5" localSheetId="13">[1]INICIO!$Y$274:$Y$287</definedName>
    <definedName name="_EJE5" localSheetId="14">[1]INICIO!$Y$274:$Y$287</definedName>
    <definedName name="_EJE5" localSheetId="20">[3]INICIO!$Y$274:$Y$287</definedName>
    <definedName name="_EJE5" localSheetId="21">[3]INICIO!$Y$274:$Y$287</definedName>
    <definedName name="_EJE5">[2]INICIO!$Y$274:$Y$287</definedName>
    <definedName name="_EJE6" localSheetId="10">[1]INICIO!$Y$289:$Y$314</definedName>
    <definedName name="_EJE6" localSheetId="11">[1]INICIO!$Y$289:$Y$314</definedName>
    <definedName name="_EJE6" localSheetId="12">[1]INICIO!$Y$289:$Y$314</definedName>
    <definedName name="_EJE6" localSheetId="13">[1]INICIO!$Y$289:$Y$314</definedName>
    <definedName name="_EJE6" localSheetId="14">[1]INICIO!$Y$289:$Y$314</definedName>
    <definedName name="_EJE6" localSheetId="20">[3]INICIO!$Y$289:$Y$314</definedName>
    <definedName name="_EJE6" localSheetId="21">[3]INICIO!$Y$289:$Y$314</definedName>
    <definedName name="_EJE6">[2]INICIO!$Y$289:$Y$314</definedName>
    <definedName name="_EJE7" localSheetId="10">[1]INICIO!$Y$316:$Y$356</definedName>
    <definedName name="_EJE7" localSheetId="11">[1]INICIO!$Y$316:$Y$356</definedName>
    <definedName name="_EJE7" localSheetId="12">[1]INICIO!$Y$316:$Y$356</definedName>
    <definedName name="_EJE7" localSheetId="13">[1]INICIO!$Y$316:$Y$356</definedName>
    <definedName name="_EJE7" localSheetId="14">[1]INICIO!$Y$316:$Y$356</definedName>
    <definedName name="_EJE7" localSheetId="20">[3]INICIO!$Y$316:$Y$356</definedName>
    <definedName name="_EJE7" localSheetId="21">[3]INICIO!$Y$316:$Y$356</definedName>
    <definedName name="_EJE7">[2]INICIO!$Y$316:$Y$356</definedName>
    <definedName name="adys_tipo" localSheetId="10">[1]INICIO!$AR$24:$AR$27</definedName>
    <definedName name="adys_tipo" localSheetId="11">[1]INICIO!$AR$24:$AR$27</definedName>
    <definedName name="adys_tipo" localSheetId="12">[1]INICIO!$AR$24:$AR$27</definedName>
    <definedName name="adys_tipo" localSheetId="13">[1]INICIO!$AR$24:$AR$27</definedName>
    <definedName name="adys_tipo" localSheetId="14">[1]INICIO!$AR$24:$AR$27</definedName>
    <definedName name="adys_tipo" localSheetId="20">[3]INICIO!$AR$24:$AR$27</definedName>
    <definedName name="adys_tipo" localSheetId="21">[3]INICIO!$AR$24:$AR$27</definedName>
    <definedName name="adys_tipo">[2]INICIO!$AR$24:$AR$27</definedName>
    <definedName name="AI" localSheetId="10">[1]INICIO!$AU$5:$AW$543</definedName>
    <definedName name="AI" localSheetId="11">[1]INICIO!$AU$5:$AW$543</definedName>
    <definedName name="AI" localSheetId="12">[1]INICIO!$AU$5:$AW$543</definedName>
    <definedName name="AI" localSheetId="13">[1]INICIO!$AU$5:$AW$543</definedName>
    <definedName name="AI" localSheetId="14">[1]INICIO!$AU$5:$AW$543</definedName>
    <definedName name="AI" localSheetId="20">[3]INICIO!$AU$5:$AW$543</definedName>
    <definedName name="AI" localSheetId="21">[3]INICIO!$AU$5:$AW$543</definedName>
    <definedName name="AI">[2]INICIO!$AU$5:$AW$543</definedName>
    <definedName name="_xlnm.Print_Area" localSheetId="5">'APP-3_1'!$A$1:$U$26</definedName>
    <definedName name="_xlnm.Print_Area" localSheetId="6">'APP-3_2'!$A$1:$U$21</definedName>
    <definedName name="_xlnm.Print_Area" localSheetId="7">'APP-3_3'!$A$1:$U$21</definedName>
    <definedName name="_xlnm.Print_Area" localSheetId="8">'APP-3_4'!$A$1:$U$16</definedName>
    <definedName name="_xlnm.Print_Area" localSheetId="9">'APP-3_5'!$A$1:$U$32</definedName>
    <definedName name="CAPIT" localSheetId="6">#REF!</definedName>
    <definedName name="CAPIT" localSheetId="7">#REF!</definedName>
    <definedName name="CAPIT" localSheetId="8">#REF!</definedName>
    <definedName name="CAPIT" localSheetId="9">#REF!</definedName>
    <definedName name="CAPIT" localSheetId="10">#REF!</definedName>
    <definedName name="CAPIT" localSheetId="11">#REF!</definedName>
    <definedName name="CAPIT" localSheetId="12">#REF!</definedName>
    <definedName name="CAPIT" localSheetId="13">#REF!</definedName>
    <definedName name="CAPIT" localSheetId="14">#REF!</definedName>
    <definedName name="CAPIT" localSheetId="15">#REF!</definedName>
    <definedName name="CAPIT" localSheetId="16">#REF!</definedName>
    <definedName name="CAPIT" localSheetId="17">#REF!</definedName>
    <definedName name="CAPIT" localSheetId="19">#REF!</definedName>
    <definedName name="CAPIT" localSheetId="20">#REF!</definedName>
    <definedName name="CAPIT">#REF!</definedName>
    <definedName name="CENPAR" localSheetId="6">#REF!</definedName>
    <definedName name="CENPAR" localSheetId="7">#REF!</definedName>
    <definedName name="CENPAR" localSheetId="8">#REF!</definedName>
    <definedName name="CENPAR" localSheetId="9">#REF!</definedName>
    <definedName name="CENPAR" localSheetId="10">#REF!</definedName>
    <definedName name="CENPAR" localSheetId="11">#REF!</definedName>
    <definedName name="CENPAR" localSheetId="12">#REF!</definedName>
    <definedName name="CENPAR" localSheetId="13">#REF!</definedName>
    <definedName name="CENPAR" localSheetId="14">#REF!</definedName>
    <definedName name="CENPAR" localSheetId="15">#REF!</definedName>
    <definedName name="CENPAR" localSheetId="16">#REF!</definedName>
    <definedName name="CENPAR" localSheetId="17">#REF!</definedName>
    <definedName name="CENPAR" localSheetId="19">#REF!</definedName>
    <definedName name="CENPAR" localSheetId="20">#REF!</definedName>
    <definedName name="CENPAR">#REF!</definedName>
    <definedName name="datos" localSheetId="10">OFFSET([4]datos!$A$1,0,0,COUNTA([4]datos!$A$1:$A$65536),23)</definedName>
    <definedName name="datos" localSheetId="11">OFFSET([4]datos!$A$1,0,0,COUNTA([4]datos!$A$1:$A$65536),23)</definedName>
    <definedName name="datos" localSheetId="12">OFFSET([4]datos!$A$1,0,0,COUNTA([4]datos!$A$1:$A$65536),23)</definedName>
    <definedName name="datos" localSheetId="13">OFFSET([4]datos!$A$1,0,0,COUNTA([4]datos!$A$1:$A$65536),23)</definedName>
    <definedName name="datos" localSheetId="14">OFFSET([4]datos!$A$1,0,0,COUNTA([4]datos!$A$1:$A$65536),23)</definedName>
    <definedName name="datos" localSheetId="27">OFFSET([2]datos!$A$1,0,0,COUNTA([2]datos!$A$1:$A$65536),23)</definedName>
    <definedName name="datos" localSheetId="20">OFFSET([5]datos!$A$1,0,0,COUNTA([5]datos!$A$1:$A$65536),23)</definedName>
    <definedName name="datos" localSheetId="21">OFFSET([5]datos!$A$1,0,0,COUNTA([5]datos!$A$1:$A$65536),23)</definedName>
    <definedName name="datos">OFFSET([6]datos!$A$1,0,0,COUNTA([6]datos!$A$1:$A$65536),23)</definedName>
    <definedName name="dc" localSheetId="6">#REF!</definedName>
    <definedName name="dc" localSheetId="7">#REF!</definedName>
    <definedName name="dc" localSheetId="8">#REF!</definedName>
    <definedName name="dc" localSheetId="9">#REF!</definedName>
    <definedName name="dc" localSheetId="10">#REF!</definedName>
    <definedName name="dc" localSheetId="11">#REF!</definedName>
    <definedName name="dc" localSheetId="12">#REF!</definedName>
    <definedName name="dc" localSheetId="13">#REF!</definedName>
    <definedName name="dc" localSheetId="14">#REF!</definedName>
    <definedName name="dc" localSheetId="15">#REF!</definedName>
    <definedName name="dc" localSheetId="16">#REF!</definedName>
    <definedName name="dc" localSheetId="17">#REF!</definedName>
    <definedName name="dc" localSheetId="19">#REF!</definedName>
    <definedName name="dc" localSheetId="20">#REF!</definedName>
    <definedName name="dc">#REF!</definedName>
    <definedName name="DEFAULT" localSheetId="10">[1]INICIO!$AA$10</definedName>
    <definedName name="DEFAULT" localSheetId="11">[1]INICIO!$AA$10</definedName>
    <definedName name="DEFAULT" localSheetId="12">[1]INICIO!$AA$10</definedName>
    <definedName name="DEFAULT" localSheetId="13">[1]INICIO!$AA$10</definedName>
    <definedName name="DEFAULT" localSheetId="14">[1]INICIO!$AA$10</definedName>
    <definedName name="DEFAULT" localSheetId="20">[3]INICIO!$AA$10</definedName>
    <definedName name="DEFAULT" localSheetId="21">[3]INICIO!$AA$10</definedName>
    <definedName name="DEFAULT">[2]INICIO!$AA$10</definedName>
    <definedName name="DEUDA" localSheetId="6">#REF!</definedName>
    <definedName name="DEUDA" localSheetId="7">#REF!</definedName>
    <definedName name="DEUDA" localSheetId="8">#REF!</definedName>
    <definedName name="DEUDA" localSheetId="9">#REF!</definedName>
    <definedName name="DEUDA" localSheetId="10">#REF!</definedName>
    <definedName name="DEUDA" localSheetId="11">#REF!</definedName>
    <definedName name="DEUDA" localSheetId="12">#REF!</definedName>
    <definedName name="DEUDA" localSheetId="13">#REF!</definedName>
    <definedName name="DEUDA" localSheetId="14">#REF!</definedName>
    <definedName name="DEUDA" localSheetId="15">#REF!</definedName>
    <definedName name="DEUDA" localSheetId="16">#REF!</definedName>
    <definedName name="DEUDA" localSheetId="17">#REF!</definedName>
    <definedName name="DEUDA" localSheetId="19">#REF!</definedName>
    <definedName name="DEUDA" localSheetId="20">#REF!</definedName>
    <definedName name="DEUDA">#REF!</definedName>
    <definedName name="egvb" localSheetId="6">#REF!</definedName>
    <definedName name="egvb" localSheetId="7">#REF!</definedName>
    <definedName name="egvb" localSheetId="8">#REF!</definedName>
    <definedName name="egvb" localSheetId="9">#REF!</definedName>
    <definedName name="egvb" localSheetId="10">#REF!</definedName>
    <definedName name="egvb" localSheetId="11">#REF!</definedName>
    <definedName name="egvb" localSheetId="12">#REF!</definedName>
    <definedName name="egvb" localSheetId="13">#REF!</definedName>
    <definedName name="egvb" localSheetId="14">#REF!</definedName>
    <definedName name="egvb" localSheetId="15">#REF!</definedName>
    <definedName name="egvb" localSheetId="16">#REF!</definedName>
    <definedName name="egvb" localSheetId="17">#REF!</definedName>
    <definedName name="egvb" localSheetId="19">#REF!</definedName>
    <definedName name="egvb" localSheetId="20">#REF!</definedName>
    <definedName name="egvb">#REF!</definedName>
    <definedName name="EJER" localSheetId="6">#REF!</definedName>
    <definedName name="EJER" localSheetId="7">#REF!</definedName>
    <definedName name="EJER" localSheetId="8">#REF!</definedName>
    <definedName name="EJER" localSheetId="9">#REF!</definedName>
    <definedName name="EJER" localSheetId="10">#REF!</definedName>
    <definedName name="EJER" localSheetId="11">#REF!</definedName>
    <definedName name="EJER" localSheetId="12">#REF!</definedName>
    <definedName name="EJER" localSheetId="13">#REF!</definedName>
    <definedName name="EJER" localSheetId="14">#REF!</definedName>
    <definedName name="EJER" localSheetId="15">#REF!</definedName>
    <definedName name="EJER" localSheetId="16">#REF!</definedName>
    <definedName name="EJER" localSheetId="17">#REF!</definedName>
    <definedName name="EJER" localSheetId="19">#REF!</definedName>
    <definedName name="EJER" localSheetId="20">#REF!</definedName>
    <definedName name="EJER">#REF!</definedName>
    <definedName name="EJES" localSheetId="10">[1]INICIO!$Y$151:$Y$157</definedName>
    <definedName name="EJES" localSheetId="11">[1]INICIO!$Y$151:$Y$157</definedName>
    <definedName name="EJES" localSheetId="12">[1]INICIO!$Y$151:$Y$157</definedName>
    <definedName name="EJES" localSheetId="13">[1]INICIO!$Y$151:$Y$157</definedName>
    <definedName name="EJES" localSheetId="14">[1]INICIO!$Y$151:$Y$157</definedName>
    <definedName name="EJES" localSheetId="20">[3]INICIO!$Y$151:$Y$157</definedName>
    <definedName name="EJES" localSheetId="21">[3]INICIO!$Y$151:$Y$157</definedName>
    <definedName name="EJES">[2]INICIO!$Y$151:$Y$157</definedName>
    <definedName name="FIDCOS" localSheetId="10">[1]INICIO!$DH$5:$DI$96</definedName>
    <definedName name="FIDCOS" localSheetId="11">[1]INICIO!$DH$5:$DI$96</definedName>
    <definedName name="FIDCOS" localSheetId="12">[1]INICIO!$DH$5:$DI$96</definedName>
    <definedName name="FIDCOS" localSheetId="13">[1]INICIO!$DH$5:$DI$96</definedName>
    <definedName name="FIDCOS" localSheetId="14">[1]INICIO!$DH$5:$DI$96</definedName>
    <definedName name="FIDCOS" localSheetId="20">[3]INICIO!$DH$5:$DI$96</definedName>
    <definedName name="FIDCOS" localSheetId="21">[3]INICIO!$DH$5:$DI$96</definedName>
    <definedName name="FIDCOS">[2]INICIO!$DH$5:$DI$96</definedName>
    <definedName name="FPC" localSheetId="10">[1]INICIO!$DE$5:$DF$96</definedName>
    <definedName name="FPC" localSheetId="11">[1]INICIO!$DE$5:$DF$96</definedName>
    <definedName name="FPC" localSheetId="12">[1]INICIO!$DE$5:$DF$96</definedName>
    <definedName name="FPC" localSheetId="13">[1]INICIO!$DE$5:$DF$96</definedName>
    <definedName name="FPC" localSheetId="14">[1]INICIO!$DE$5:$DF$96</definedName>
    <definedName name="FPC" localSheetId="20">[3]INICIO!$DE$5:$DF$96</definedName>
    <definedName name="FPC" localSheetId="21">[3]INICIO!$DE$5:$DF$96</definedName>
    <definedName name="FPC">[2]INICIO!$DE$5:$DF$96</definedName>
    <definedName name="gasto_gci" localSheetId="10">[1]INICIO!$AO$48:$AO$49</definedName>
    <definedName name="gasto_gci" localSheetId="11">[1]INICIO!$AO$48:$AO$49</definedName>
    <definedName name="gasto_gci" localSheetId="12">[1]INICIO!$AO$48:$AO$49</definedName>
    <definedName name="gasto_gci" localSheetId="13">[1]INICIO!$AO$48:$AO$49</definedName>
    <definedName name="gasto_gci" localSheetId="14">[1]INICIO!$AO$48:$AO$49</definedName>
    <definedName name="gasto_gci" localSheetId="20">[3]INICIO!$AO$48:$AO$49</definedName>
    <definedName name="gasto_gci" localSheetId="21">[3]INICIO!$AO$48:$AO$49</definedName>
    <definedName name="gasto_gci">[2]INICIO!$AO$48:$AO$49</definedName>
    <definedName name="KEY">[7]cats!$A$1:$B$9</definedName>
    <definedName name="LABEL" localSheetId="10">[4]INICIO!$AY$5:$AZ$97</definedName>
    <definedName name="LABEL" localSheetId="11">[4]INICIO!$AY$5:$AZ$97</definedName>
    <definedName name="LABEL" localSheetId="12">[4]INICIO!$AY$5:$AZ$97</definedName>
    <definedName name="LABEL" localSheetId="13">[4]INICIO!$AY$5:$AZ$97</definedName>
    <definedName name="LABEL" localSheetId="14">[4]INICIO!$AY$5:$AZ$97</definedName>
    <definedName name="LABEL" localSheetId="27">[2]INICIO!$AY$5:$AZ$97</definedName>
    <definedName name="LABEL" localSheetId="20">[5]INICIO!$AY$5:$AZ$97</definedName>
    <definedName name="LABEL" localSheetId="21">[5]INICIO!$AY$5:$AZ$97</definedName>
    <definedName name="LABEL">[6]INICIO!$AY$5:$AZ$97</definedName>
    <definedName name="label1g" localSheetId="10">[1]INICIO!$AA$19</definedName>
    <definedName name="label1g" localSheetId="11">[1]INICIO!$AA$19</definedName>
    <definedName name="label1g" localSheetId="12">[1]INICIO!$AA$19</definedName>
    <definedName name="label1g" localSheetId="13">[1]INICIO!$AA$19</definedName>
    <definedName name="label1g" localSheetId="14">[1]INICIO!$AA$19</definedName>
    <definedName name="label1g" localSheetId="20">[3]INICIO!$AA$19</definedName>
    <definedName name="label1g" localSheetId="21">[3]INICIO!$AA$19</definedName>
    <definedName name="label1g">[2]INICIO!$AA$19</definedName>
    <definedName name="label1S" localSheetId="10">[1]INICIO!$AA$22</definedName>
    <definedName name="label1S" localSheetId="11">[1]INICIO!$AA$22</definedName>
    <definedName name="label1S" localSheetId="12">[1]INICIO!$AA$22</definedName>
    <definedName name="label1S" localSheetId="13">[1]INICIO!$AA$22</definedName>
    <definedName name="label1S" localSheetId="14">[1]INICIO!$AA$22</definedName>
    <definedName name="label1S" localSheetId="20">[3]INICIO!$AA$22</definedName>
    <definedName name="label1S" localSheetId="21">[3]INICIO!$AA$22</definedName>
    <definedName name="label1S">[2]INICIO!$AA$22</definedName>
    <definedName name="label2g" localSheetId="10">[1]INICIO!$AA$20</definedName>
    <definedName name="label2g" localSheetId="11">[1]INICIO!$AA$20</definedName>
    <definedName name="label2g" localSheetId="12">[1]INICIO!$AA$20</definedName>
    <definedName name="label2g" localSheetId="13">[1]INICIO!$AA$20</definedName>
    <definedName name="label2g" localSheetId="14">[1]INICIO!$AA$20</definedName>
    <definedName name="label2g" localSheetId="20">[3]INICIO!$AA$20</definedName>
    <definedName name="label2g" localSheetId="21">[3]INICIO!$AA$20</definedName>
    <definedName name="label2g">[2]INICIO!$AA$20</definedName>
    <definedName name="label2S" localSheetId="10">[1]INICIO!$AA$23</definedName>
    <definedName name="label2S" localSheetId="11">[1]INICIO!$AA$23</definedName>
    <definedName name="label2S" localSheetId="12">[1]INICIO!$AA$23</definedName>
    <definedName name="label2S" localSheetId="13">[1]INICIO!$AA$23</definedName>
    <definedName name="label2S" localSheetId="14">[1]INICIO!$AA$23</definedName>
    <definedName name="label2S" localSheetId="20">[3]INICIO!$AA$23</definedName>
    <definedName name="label2S" localSheetId="21">[3]INICIO!$AA$23</definedName>
    <definedName name="label2S">[2]INICIO!$AA$23</definedName>
    <definedName name="Líneadeacción" localSheetId="5">[6]INICIO!#REF!</definedName>
    <definedName name="Líneadeacción" localSheetId="6">[6]INICIO!#REF!</definedName>
    <definedName name="Líneadeacción" localSheetId="7">[6]INICIO!#REF!</definedName>
    <definedName name="Líneadeacción" localSheetId="8">[6]INICIO!#REF!</definedName>
    <definedName name="Líneadeacción" localSheetId="9">[6]INICIO!#REF!</definedName>
    <definedName name="Líneadeacción" localSheetId="10">[4]INICIO!#REF!</definedName>
    <definedName name="Líneadeacción" localSheetId="11">[4]INICIO!#REF!</definedName>
    <definedName name="Líneadeacción" localSheetId="12">[4]INICIO!#REF!</definedName>
    <definedName name="Líneadeacción" localSheetId="13">[4]INICIO!#REF!</definedName>
    <definedName name="Líneadeacción" localSheetId="14">[4]INICIO!#REF!</definedName>
    <definedName name="Líneadeacción" localSheetId="15">[6]INICIO!#REF!</definedName>
    <definedName name="Líneadeacción" localSheetId="16">[6]INICIO!#REF!</definedName>
    <definedName name="Líneadeacción" localSheetId="17">[6]INICIO!#REF!</definedName>
    <definedName name="Líneadeacción" localSheetId="18">[6]INICIO!#REF!</definedName>
    <definedName name="Líneadeacción" localSheetId="19">[6]INICIO!#REF!</definedName>
    <definedName name="Líneadeacción" localSheetId="22">[6]INICIO!#REF!</definedName>
    <definedName name="Líneadeacción" localSheetId="26">[6]INICIO!#REF!</definedName>
    <definedName name="Líneadeacción" localSheetId="20">[6]INICIO!#REF!</definedName>
    <definedName name="Líneadeacción">[6]INICIO!#REF!</definedName>
    <definedName name="lista_ai" localSheetId="10">[1]INICIO!$AO$55:$AO$96</definedName>
    <definedName name="lista_ai" localSheetId="11">[1]INICIO!$AO$55:$AO$96</definedName>
    <definedName name="lista_ai" localSheetId="12">[1]INICIO!$AO$55:$AO$96</definedName>
    <definedName name="lista_ai" localSheetId="13">[1]INICIO!$AO$55:$AO$96</definedName>
    <definedName name="lista_ai" localSheetId="14">[1]INICIO!$AO$55:$AO$96</definedName>
    <definedName name="lista_ai" localSheetId="20">[3]INICIO!$AO$55:$AO$96</definedName>
    <definedName name="lista_ai" localSheetId="21">[3]INICIO!$AO$55:$AO$96</definedName>
    <definedName name="lista_ai">[2]INICIO!$AO$55:$AO$96</definedName>
    <definedName name="lista_deleg" localSheetId="10">[1]INICIO!$AR$34:$AR$49</definedName>
    <definedName name="lista_deleg" localSheetId="11">[1]INICIO!$AR$34:$AR$49</definedName>
    <definedName name="lista_deleg" localSheetId="12">[1]INICIO!$AR$34:$AR$49</definedName>
    <definedName name="lista_deleg" localSheetId="13">[1]INICIO!$AR$34:$AR$49</definedName>
    <definedName name="lista_deleg" localSheetId="14">[1]INICIO!$AR$34:$AR$49</definedName>
    <definedName name="lista_deleg" localSheetId="20">[3]INICIO!$AR$34:$AR$49</definedName>
    <definedName name="lista_deleg" localSheetId="21">[3]INICIO!$AR$34:$AR$49</definedName>
    <definedName name="lista_deleg">[2]INICIO!$AR$34:$AR$49</definedName>
    <definedName name="lista_eppa" localSheetId="10">[1]INICIO!$AR$55:$AS$149</definedName>
    <definedName name="lista_eppa" localSheetId="11">[1]INICIO!$AR$55:$AS$149</definedName>
    <definedName name="lista_eppa" localSheetId="12">[1]INICIO!$AR$55:$AS$149</definedName>
    <definedName name="lista_eppa" localSheetId="13">[1]INICIO!$AR$55:$AS$149</definedName>
    <definedName name="lista_eppa" localSheetId="14">[1]INICIO!$AR$55:$AS$149</definedName>
    <definedName name="lista_eppa" localSheetId="20">[3]INICIO!$AR$55:$AS$149</definedName>
    <definedName name="lista_eppa" localSheetId="21">[3]INICIO!$AR$55:$AS$149</definedName>
    <definedName name="lista_eppa">[2]INICIO!$AR$55:$AS$149</definedName>
    <definedName name="LISTA_UR" localSheetId="10">[1]INICIO!$Y$4:$Z$93</definedName>
    <definedName name="LISTA_UR" localSheetId="11">[1]INICIO!$Y$4:$Z$93</definedName>
    <definedName name="LISTA_UR" localSheetId="12">[1]INICIO!$Y$4:$Z$93</definedName>
    <definedName name="LISTA_UR" localSheetId="13">[1]INICIO!$Y$4:$Z$93</definedName>
    <definedName name="LISTA_UR" localSheetId="14">[1]INICIO!$Y$4:$Z$93</definedName>
    <definedName name="LISTA_UR" localSheetId="20">[3]INICIO!$Y$4:$Z$93</definedName>
    <definedName name="LISTA_UR" localSheetId="21">[3]INICIO!$Y$4:$Z$93</definedName>
    <definedName name="LISTA_UR">[2]INICIO!$Y$4:$Z$93</definedName>
    <definedName name="MAPPEGS" localSheetId="6">[6]INICIO!#REF!</definedName>
    <definedName name="MAPPEGS" localSheetId="7">[6]INICIO!#REF!</definedName>
    <definedName name="MAPPEGS" localSheetId="8">[6]INICIO!#REF!</definedName>
    <definedName name="MAPPEGS" localSheetId="9">[6]INICIO!#REF!</definedName>
    <definedName name="MAPPEGS" localSheetId="10">[4]INICIO!#REF!</definedName>
    <definedName name="MAPPEGS" localSheetId="11">[4]INICIO!#REF!</definedName>
    <definedName name="MAPPEGS" localSheetId="12">[4]INICIO!#REF!</definedName>
    <definedName name="MAPPEGS" localSheetId="13">[4]INICIO!#REF!</definedName>
    <definedName name="MAPPEGS" localSheetId="14">[4]INICIO!#REF!</definedName>
    <definedName name="MAPPEGS" localSheetId="15">[6]INICIO!#REF!</definedName>
    <definedName name="MAPPEGS" localSheetId="16">[6]INICIO!#REF!</definedName>
    <definedName name="MAPPEGS" localSheetId="17">[6]INICIO!#REF!</definedName>
    <definedName name="MAPPEGS" localSheetId="18">[6]INICIO!#REF!</definedName>
    <definedName name="MAPPEGS" localSheetId="19">[6]INICIO!#REF!</definedName>
    <definedName name="MAPPEGS" localSheetId="22">[6]INICIO!#REF!</definedName>
    <definedName name="MAPPEGS" localSheetId="26">[6]INICIO!#REF!</definedName>
    <definedName name="MAPPEGS" localSheetId="20">[6]INICIO!#REF!</definedName>
    <definedName name="MAPPEGS">[6]INICIO!#REF!</definedName>
    <definedName name="MODIF" localSheetId="10">[1]datos!$U$2:$U$31674</definedName>
    <definedName name="MODIF" localSheetId="11">[1]datos!$U$2:$U$31674</definedName>
    <definedName name="MODIF" localSheetId="12">[1]datos!$U$2:$U$31674</definedName>
    <definedName name="MODIF" localSheetId="13">[1]datos!$U$2:$U$31674</definedName>
    <definedName name="MODIF" localSheetId="14">[1]datos!$U$2:$U$31674</definedName>
    <definedName name="MODIF" localSheetId="20">[3]datos!$U$2:$U$31674</definedName>
    <definedName name="MODIF" localSheetId="21">[3]datos!$U$2:$U$31674</definedName>
    <definedName name="MODIF">[2]datos!$U$2:$U$31674</definedName>
    <definedName name="MSG_ERROR1" localSheetId="10">[4]INICIO!$AA$11</definedName>
    <definedName name="MSG_ERROR1" localSheetId="11">[4]INICIO!$AA$11</definedName>
    <definedName name="MSG_ERROR1" localSheetId="12">[4]INICIO!$AA$11</definedName>
    <definedName name="MSG_ERROR1" localSheetId="13">[4]INICIO!$AA$11</definedName>
    <definedName name="MSG_ERROR1" localSheetId="14">[4]INICIO!$AA$11</definedName>
    <definedName name="MSG_ERROR1" localSheetId="27">[2]INICIO!$AA$11</definedName>
    <definedName name="MSG_ERROR1" localSheetId="20">[5]INICIO!$AA$11</definedName>
    <definedName name="MSG_ERROR1" localSheetId="21">[5]INICIO!$AA$11</definedName>
    <definedName name="MSG_ERROR1">[6]INICIO!$AA$11</definedName>
    <definedName name="MSG_ERROR2" localSheetId="10">[1]INICIO!$AA$12</definedName>
    <definedName name="MSG_ERROR2" localSheetId="11">[1]INICIO!$AA$12</definedName>
    <definedName name="MSG_ERROR2" localSheetId="12">[1]INICIO!$AA$12</definedName>
    <definedName name="MSG_ERROR2" localSheetId="13">[1]INICIO!$AA$12</definedName>
    <definedName name="MSG_ERROR2" localSheetId="14">[1]INICIO!$AA$12</definedName>
    <definedName name="MSG_ERROR2" localSheetId="20">[3]INICIO!$AA$12</definedName>
    <definedName name="MSG_ERROR2" localSheetId="21">[3]INICIO!$AA$12</definedName>
    <definedName name="MSG_ERROR2">[2]INICIO!$AA$12</definedName>
    <definedName name="OPCION2" localSheetId="24">[6]INICIO!#REF!</definedName>
    <definedName name="OPCION2" localSheetId="5">[6]INICIO!#REF!</definedName>
    <definedName name="OPCION2" localSheetId="6">[6]INICIO!#REF!</definedName>
    <definedName name="OPCION2" localSheetId="7">[6]INICIO!#REF!</definedName>
    <definedName name="OPCION2" localSheetId="8">[6]INICIO!#REF!</definedName>
    <definedName name="OPCION2" localSheetId="9">[6]INICIO!#REF!</definedName>
    <definedName name="OPCION2" localSheetId="10">[4]INICIO!#REF!</definedName>
    <definedName name="OPCION2" localSheetId="11">[4]INICIO!#REF!</definedName>
    <definedName name="OPCION2" localSheetId="12">[4]INICIO!#REF!</definedName>
    <definedName name="OPCION2" localSheetId="13">[4]INICIO!#REF!</definedName>
    <definedName name="OPCION2" localSheetId="14">[4]INICIO!#REF!</definedName>
    <definedName name="OPCION2" localSheetId="15">[6]INICIO!#REF!</definedName>
    <definedName name="OPCION2" localSheetId="16">[6]INICIO!#REF!</definedName>
    <definedName name="OPCION2" localSheetId="17">[6]INICIO!#REF!</definedName>
    <definedName name="OPCION2" localSheetId="18">[6]INICIO!#REF!</definedName>
    <definedName name="OPCION2" localSheetId="19">[6]INICIO!#REF!</definedName>
    <definedName name="OPCION2" localSheetId="27">[2]INICIO!#REF!</definedName>
    <definedName name="OPCION2" localSheetId="22">[6]INICIO!#REF!</definedName>
    <definedName name="OPCION2" localSheetId="2">[6]INICIO!#REF!</definedName>
    <definedName name="OPCION2" localSheetId="26">[6]INICIO!#REF!</definedName>
    <definedName name="OPCION2" localSheetId="20">[5]INICIO!#REF!</definedName>
    <definedName name="OPCION2" localSheetId="21">[5]INICIO!#REF!</definedName>
    <definedName name="OPCION2" localSheetId="28">[6]INICIO!#REF!</definedName>
    <definedName name="OPCION2">[6]INICIO!#REF!</definedName>
    <definedName name="ORIG" localSheetId="10">[1]datos!$T$2:$T$31674</definedName>
    <definedName name="ORIG" localSheetId="11">[1]datos!$T$2:$T$31674</definedName>
    <definedName name="ORIG" localSheetId="12">[1]datos!$T$2:$T$31674</definedName>
    <definedName name="ORIG" localSheetId="13">[1]datos!$T$2:$T$31674</definedName>
    <definedName name="ORIG" localSheetId="14">[1]datos!$T$2:$T$31674</definedName>
    <definedName name="ORIG" localSheetId="20">[3]datos!$T$2:$T$31674</definedName>
    <definedName name="ORIG" localSheetId="21">[3]datos!$T$2:$T$31674</definedName>
    <definedName name="ORIG">[2]datos!$T$2:$T$31674</definedName>
    <definedName name="P" localSheetId="10">[1]INICIO!$AO$5:$AP$32</definedName>
    <definedName name="P" localSheetId="11">[1]INICIO!$AO$5:$AP$32</definedName>
    <definedName name="P" localSheetId="12">[1]INICIO!$AO$5:$AP$32</definedName>
    <definedName name="P" localSheetId="13">[1]INICIO!$AO$5:$AP$32</definedName>
    <definedName name="P" localSheetId="14">[1]INICIO!$AO$5:$AP$32</definedName>
    <definedName name="P" localSheetId="20">[3]INICIO!$AO$5:$AP$32</definedName>
    <definedName name="P" localSheetId="21">[3]INICIO!$AO$5:$AP$32</definedName>
    <definedName name="P">[2]INICIO!$AO$5:$AP$32</definedName>
    <definedName name="P_K" localSheetId="10">[1]INICIO!$AO$5:$AO$32</definedName>
    <definedName name="P_K" localSheetId="11">[1]INICIO!$AO$5:$AO$32</definedName>
    <definedName name="P_K" localSheetId="12">[1]INICIO!$AO$5:$AO$32</definedName>
    <definedName name="P_K" localSheetId="13">[1]INICIO!$AO$5:$AO$32</definedName>
    <definedName name="P_K" localSheetId="14">[1]INICIO!$AO$5:$AO$32</definedName>
    <definedName name="P_K" localSheetId="20">[3]INICIO!$AO$5:$AO$32</definedName>
    <definedName name="P_K" localSheetId="21">[3]INICIO!$AO$5:$AO$32</definedName>
    <definedName name="P_K">[2]INICIO!$AO$5:$AO$32</definedName>
    <definedName name="PE" localSheetId="10">[1]INICIO!$AR$5:$AS$16</definedName>
    <definedName name="PE" localSheetId="11">[1]INICIO!$AR$5:$AS$16</definedName>
    <definedName name="PE" localSheetId="12">[1]INICIO!$AR$5:$AS$16</definedName>
    <definedName name="PE" localSheetId="13">[1]INICIO!$AR$5:$AS$16</definedName>
    <definedName name="PE" localSheetId="14">[1]INICIO!$AR$5:$AS$16</definedName>
    <definedName name="PE" localSheetId="20">[3]INICIO!$AR$5:$AS$16</definedName>
    <definedName name="PE" localSheetId="21">[3]INICIO!$AR$5:$AS$16</definedName>
    <definedName name="PE">[2]INICIO!$AR$5:$AS$16</definedName>
    <definedName name="PE_K" localSheetId="10">[1]INICIO!$AR$5:$AR$16</definedName>
    <definedName name="PE_K" localSheetId="11">[1]INICIO!$AR$5:$AR$16</definedName>
    <definedName name="PE_K" localSheetId="12">[1]INICIO!$AR$5:$AR$16</definedName>
    <definedName name="PE_K" localSheetId="13">[1]INICIO!$AR$5:$AR$16</definedName>
    <definedName name="PE_K" localSheetId="14">[1]INICIO!$AR$5:$AR$16</definedName>
    <definedName name="PE_K" localSheetId="20">[3]INICIO!$AR$5:$AR$16</definedName>
    <definedName name="PE_K" localSheetId="21">[3]INICIO!$AR$5:$AR$16</definedName>
    <definedName name="PE_K">[2]INICIO!$AR$5:$AR$16</definedName>
    <definedName name="PEDO" localSheetId="6">[4]INICIO!#REF!</definedName>
    <definedName name="PEDO" localSheetId="7">[4]INICIO!#REF!</definedName>
    <definedName name="PEDO" localSheetId="8">[4]INICIO!#REF!</definedName>
    <definedName name="PEDO" localSheetId="9">[4]INICIO!#REF!</definedName>
    <definedName name="PEDO" localSheetId="10">[4]INICIO!#REF!</definedName>
    <definedName name="PEDO" localSheetId="11">[4]INICIO!#REF!</definedName>
    <definedName name="PEDO" localSheetId="12">[4]INICIO!#REF!</definedName>
    <definedName name="PEDO" localSheetId="13">[4]INICIO!#REF!</definedName>
    <definedName name="PEDO" localSheetId="14">[4]INICIO!#REF!</definedName>
    <definedName name="PEDO" localSheetId="15">[4]INICIO!#REF!</definedName>
    <definedName name="PEDO" localSheetId="16">[4]INICIO!#REF!</definedName>
    <definedName name="PEDO" localSheetId="17">[4]INICIO!#REF!</definedName>
    <definedName name="PEDO" localSheetId="19">[4]INICIO!#REF!</definedName>
    <definedName name="PEDO" localSheetId="20">[4]INICIO!#REF!</definedName>
    <definedName name="PEDO">[4]INICIO!#REF!</definedName>
    <definedName name="PERIODO" localSheetId="6">#REF!</definedName>
    <definedName name="PERIODO" localSheetId="7">#REF!</definedName>
    <definedName name="PERIODO" localSheetId="8">#REF!</definedName>
    <definedName name="PERIODO" localSheetId="9">#REF!</definedName>
    <definedName name="PERIODO" localSheetId="10">#REF!</definedName>
    <definedName name="PERIODO" localSheetId="11">#REF!</definedName>
    <definedName name="PERIODO" localSheetId="12">#REF!</definedName>
    <definedName name="PERIODO" localSheetId="13">#REF!</definedName>
    <definedName name="PERIODO" localSheetId="14">#REF!</definedName>
    <definedName name="PERIODO" localSheetId="15">#REF!</definedName>
    <definedName name="PERIODO" localSheetId="16">#REF!</definedName>
    <definedName name="PERIODO" localSheetId="17">#REF!</definedName>
    <definedName name="PERIODO" localSheetId="19">#REF!</definedName>
    <definedName name="PERIODO" localSheetId="20">#REF!</definedName>
    <definedName name="PERIODO">#REF!</definedName>
    <definedName name="PROG" localSheetId="6">#REF!</definedName>
    <definedName name="PROG" localSheetId="7">#REF!</definedName>
    <definedName name="PROG" localSheetId="8">#REF!</definedName>
    <definedName name="PROG" localSheetId="9">#REF!</definedName>
    <definedName name="PROG" localSheetId="10">#REF!</definedName>
    <definedName name="PROG" localSheetId="11">#REF!</definedName>
    <definedName name="PROG" localSheetId="12">#REF!</definedName>
    <definedName name="PROG" localSheetId="13">#REF!</definedName>
    <definedName name="PROG" localSheetId="14">#REF!</definedName>
    <definedName name="PROG" localSheetId="15">#REF!</definedName>
    <definedName name="PROG" localSheetId="16">#REF!</definedName>
    <definedName name="PROG" localSheetId="17">#REF!</definedName>
    <definedName name="PROG" localSheetId="19">#REF!</definedName>
    <definedName name="PROG" localSheetId="20">#REF!</definedName>
    <definedName name="PROG">#REF!</definedName>
    <definedName name="ptda" localSheetId="6">#REF!</definedName>
    <definedName name="ptda" localSheetId="7">#REF!</definedName>
    <definedName name="ptda" localSheetId="8">#REF!</definedName>
    <definedName name="ptda" localSheetId="9">#REF!</definedName>
    <definedName name="ptda" localSheetId="10">#REF!</definedName>
    <definedName name="ptda" localSheetId="11">#REF!</definedName>
    <definedName name="ptda" localSheetId="12">#REF!</definedName>
    <definedName name="ptda" localSheetId="13">#REF!</definedName>
    <definedName name="ptda" localSheetId="14">#REF!</definedName>
    <definedName name="ptda" localSheetId="15">#REF!</definedName>
    <definedName name="ptda" localSheetId="16">#REF!</definedName>
    <definedName name="ptda" localSheetId="17">#REF!</definedName>
    <definedName name="ptda" localSheetId="19">#REF!</definedName>
    <definedName name="ptda" localSheetId="20">#REF!</definedName>
    <definedName name="ptda">#REF!</definedName>
    <definedName name="rubros_fpc" localSheetId="10">[1]INICIO!$AO$39:$AO$42</definedName>
    <definedName name="rubros_fpc" localSheetId="11">[1]INICIO!$AO$39:$AO$42</definedName>
    <definedName name="rubros_fpc" localSheetId="12">[1]INICIO!$AO$39:$AO$42</definedName>
    <definedName name="rubros_fpc" localSheetId="13">[1]INICIO!$AO$39:$AO$42</definedName>
    <definedName name="rubros_fpc" localSheetId="14">[1]INICIO!$AO$39:$AO$42</definedName>
    <definedName name="rubros_fpc" localSheetId="20">[3]INICIO!$AO$39:$AO$42</definedName>
    <definedName name="rubros_fpc" localSheetId="21">[3]INICIO!$AO$39:$AO$42</definedName>
    <definedName name="rubros_fpc">[2]INICIO!$AO$39:$AO$42</definedName>
    <definedName name="_xlnm.Print_Titles" localSheetId="23">'ADS-1'!$1:$6</definedName>
    <definedName name="_xlnm.Print_Titles" localSheetId="24">'ADS-2'!$1:$6</definedName>
    <definedName name="_xlnm.Print_Titles" localSheetId="3">'APP-1'!$1:$7</definedName>
    <definedName name="_xlnm.Print_Titles" localSheetId="4">'APP-2'!$1:$6</definedName>
    <definedName name="_xlnm.Print_Titles" localSheetId="5">'APP-3_1'!$1:$8</definedName>
    <definedName name="_xlnm.Print_Titles" localSheetId="6">'APP-3_2'!$1:$8</definedName>
    <definedName name="_xlnm.Print_Titles" localSheetId="7">'APP-3_3'!$1:$8</definedName>
    <definedName name="_xlnm.Print_Titles" localSheetId="8">'APP-3_4'!$1:$8</definedName>
    <definedName name="_xlnm.Print_Titles" localSheetId="9">'APP-3_5'!$1:$8</definedName>
    <definedName name="_xlnm.Print_Titles" localSheetId="10">AR_1!$1:$6</definedName>
    <definedName name="_xlnm.Print_Titles" localSheetId="11">AR_2!$1:$6</definedName>
    <definedName name="_xlnm.Print_Titles" localSheetId="12">AR_3!$1:$6</definedName>
    <definedName name="_xlnm.Print_Titles" localSheetId="13">AR_4!$1:$6</definedName>
    <definedName name="_xlnm.Print_Titles" localSheetId="14">AR_5!$1:$6</definedName>
    <definedName name="_xlnm.Print_Titles" localSheetId="15">ARF_1!$1:$6</definedName>
    <definedName name="_xlnm.Print_Titles" localSheetId="16">ARF_2!$1:$6</definedName>
    <definedName name="_xlnm.Print_Titles" localSheetId="17">ARF_3!$1:$6</definedName>
    <definedName name="_xlnm.Print_Titles" localSheetId="18">ARF_4!$1:$6</definedName>
    <definedName name="_xlnm.Print_Titles" localSheetId="19">ARF_5!$1:$6</definedName>
    <definedName name="_xlnm.Print_Titles" localSheetId="27">AUR!$1:$6</definedName>
    <definedName name="_xlnm.Print_Titles" localSheetId="22">EAP!$1:$11</definedName>
    <definedName name="_xlnm.Print_Titles" localSheetId="1">'ECG-1'!$1:$6</definedName>
    <definedName name="_xlnm.Print_Titles" localSheetId="2">'ECG-2'!$1:$6</definedName>
    <definedName name="_xlnm.Print_Titles" localSheetId="26">FIC!$1:$9</definedName>
    <definedName name="_xlnm.Print_Titles" localSheetId="20">'IPP 1'!$1:$9</definedName>
    <definedName name="_xlnm.Print_Titles" localSheetId="21">'IPP 2'!$1:$9</definedName>
    <definedName name="_xlnm.Print_Titles" localSheetId="28">PPD!$1:$7</definedName>
    <definedName name="_xlnm.Print_Titles" localSheetId="25">SAP!$1:$7</definedName>
    <definedName name="TYA" localSheetId="6">#REF!</definedName>
    <definedName name="TYA" localSheetId="7">#REF!</definedName>
    <definedName name="TYA" localSheetId="8">#REF!</definedName>
    <definedName name="TYA" localSheetId="9">#REF!</definedName>
    <definedName name="TYA" localSheetId="10">#REF!</definedName>
    <definedName name="TYA" localSheetId="11">#REF!</definedName>
    <definedName name="TYA" localSheetId="12">#REF!</definedName>
    <definedName name="TYA" localSheetId="13">#REF!</definedName>
    <definedName name="TYA" localSheetId="14">#REF!</definedName>
    <definedName name="TYA" localSheetId="15">#REF!</definedName>
    <definedName name="TYA" localSheetId="16">#REF!</definedName>
    <definedName name="TYA" localSheetId="17">#REF!</definedName>
    <definedName name="TYA" localSheetId="19">#REF!</definedName>
    <definedName name="TYA" localSheetId="20">#REF!</definedName>
    <definedName name="TYA">#REF!</definedName>
    <definedName name="U" localSheetId="10">[1]INICIO!$Y$4:$Z$93</definedName>
    <definedName name="U" localSheetId="11">[1]INICIO!$Y$4:$Z$93</definedName>
    <definedName name="U" localSheetId="12">[1]INICIO!$Y$4:$Z$93</definedName>
    <definedName name="U" localSheetId="13">[1]INICIO!$Y$4:$Z$93</definedName>
    <definedName name="U" localSheetId="14">[1]INICIO!$Y$4:$Z$93</definedName>
    <definedName name="U" localSheetId="20">[3]INICIO!$Y$4:$Z$93</definedName>
    <definedName name="U" localSheetId="21">[3]INICIO!$Y$4:$Z$93</definedName>
    <definedName name="U">[2]INICIO!$Y$4:$Z$93</definedName>
    <definedName name="UEG_DENOM" localSheetId="10">[1]datos!$R$2:$R$31674</definedName>
    <definedName name="UEG_DENOM" localSheetId="11">[1]datos!$R$2:$R$31674</definedName>
    <definedName name="UEG_DENOM" localSheetId="12">[1]datos!$R$2:$R$31674</definedName>
    <definedName name="UEG_DENOM" localSheetId="13">[1]datos!$R$2:$R$31674</definedName>
    <definedName name="UEG_DENOM" localSheetId="14">[1]datos!$R$2:$R$31674</definedName>
    <definedName name="UEG_DENOM" localSheetId="20">[3]datos!$R$2:$R$31674</definedName>
    <definedName name="UEG_DENOM" localSheetId="21">[3]datos!$R$2:$R$31674</definedName>
    <definedName name="UEG_DENOM">[2]datos!$R$2:$R$31674</definedName>
    <definedName name="UR" localSheetId="10">[1]INICIO!$AJ$5:$AM$99</definedName>
    <definedName name="UR" localSheetId="11">[1]INICIO!$AJ$5:$AM$99</definedName>
    <definedName name="UR" localSheetId="12">[1]INICIO!$AJ$5:$AM$99</definedName>
    <definedName name="UR" localSheetId="13">[1]INICIO!$AJ$5:$AM$99</definedName>
    <definedName name="UR" localSheetId="14">[1]INICIO!$AJ$5:$AM$99</definedName>
    <definedName name="UR" localSheetId="20">[3]INICIO!$AJ$5:$AM$99</definedName>
    <definedName name="UR" localSheetId="21">[3]INICIO!$AJ$5:$AM$99</definedName>
    <definedName name="UR">[2]INICIO!$AJ$5:$AM$99</definedName>
  </definedNames>
  <calcPr calcId="125725"/>
</workbook>
</file>

<file path=xl/calcChain.xml><?xml version="1.0" encoding="utf-8"?>
<calcChain xmlns="http://schemas.openxmlformats.org/spreadsheetml/2006/main">
  <c r="J87" i="8"/>
  <c r="J90"/>
  <c r="J84"/>
  <c r="J83" l="1"/>
  <c r="K102" l="1"/>
  <c r="K99"/>
  <c r="K94"/>
  <c r="K90"/>
  <c r="K88"/>
  <c r="K87"/>
  <c r="K86"/>
  <c r="K85"/>
  <c r="K84"/>
  <c r="K83"/>
  <c r="K80"/>
  <c r="K79"/>
  <c r="K77"/>
  <c r="K75"/>
  <c r="K70"/>
  <c r="K67"/>
  <c r="K63"/>
  <c r="K58"/>
  <c r="K56"/>
  <c r="K55"/>
  <c r="K50"/>
  <c r="K46"/>
  <c r="K45"/>
  <c r="K44"/>
  <c r="Q44" s="1"/>
  <c r="K41"/>
  <c r="K40"/>
  <c r="K37"/>
  <c r="K36"/>
  <c r="K32"/>
  <c r="K31"/>
  <c r="K29"/>
  <c r="K25"/>
  <c r="K22"/>
  <c r="K21"/>
  <c r="K19"/>
  <c r="K17"/>
  <c r="K16"/>
  <c r="J40"/>
  <c r="J33"/>
  <c r="K33" s="1"/>
  <c r="J28"/>
  <c r="K28" s="1"/>
  <c r="O14" l="1"/>
  <c r="M14"/>
  <c r="M13" s="1"/>
  <c r="L14"/>
  <c r="L13" s="1"/>
  <c r="L8" s="1"/>
  <c r="O38"/>
  <c r="M38"/>
  <c r="L38"/>
  <c r="O42"/>
  <c r="N42"/>
  <c r="M42"/>
  <c r="L42"/>
  <c r="O39"/>
  <c r="N39"/>
  <c r="N38" s="1"/>
  <c r="M39"/>
  <c r="L39"/>
  <c r="N34"/>
  <c r="O35"/>
  <c r="O34" s="1"/>
  <c r="N35"/>
  <c r="M35"/>
  <c r="M34" s="1"/>
  <c r="L35"/>
  <c r="L34" s="1"/>
  <c r="O30"/>
  <c r="N30"/>
  <c r="M30"/>
  <c r="L30"/>
  <c r="O27"/>
  <c r="O26" s="1"/>
  <c r="N27"/>
  <c r="N26" s="1"/>
  <c r="M27"/>
  <c r="M26" s="1"/>
  <c r="L27"/>
  <c r="L26" s="1"/>
  <c r="O15"/>
  <c r="N15"/>
  <c r="N14" s="1"/>
  <c r="N13" s="1"/>
  <c r="N8" s="1"/>
  <c r="M15"/>
  <c r="L15"/>
  <c r="P19"/>
  <c r="P17"/>
  <c r="P102"/>
  <c r="P99"/>
  <c r="P94"/>
  <c r="P92"/>
  <c r="Q92" s="1"/>
  <c r="P90"/>
  <c r="P87"/>
  <c r="P86"/>
  <c r="P85"/>
  <c r="P84"/>
  <c r="P83"/>
  <c r="P79"/>
  <c r="P77"/>
  <c r="P75"/>
  <c r="P70"/>
  <c r="P67"/>
  <c r="P63"/>
  <c r="P58"/>
  <c r="Q58" s="1"/>
  <c r="P56"/>
  <c r="P46"/>
  <c r="P45"/>
  <c r="P44"/>
  <c r="P43"/>
  <c r="P41"/>
  <c r="P40"/>
  <c r="P37"/>
  <c r="P36"/>
  <c r="P33"/>
  <c r="P31"/>
  <c r="Q31" s="1"/>
  <c r="P29"/>
  <c r="Q29" s="1"/>
  <c r="P28"/>
  <c r="P22"/>
  <c r="P12"/>
  <c r="M8" l="1"/>
  <c r="O13"/>
  <c r="O8" s="1"/>
  <c r="Q19"/>
  <c r="Q17"/>
  <c r="Q102" l="1"/>
  <c r="O101"/>
  <c r="O100" s="1"/>
  <c r="N101"/>
  <c r="N100" s="1"/>
  <c r="L101"/>
  <c r="L100" s="1"/>
  <c r="Q99"/>
  <c r="O98"/>
  <c r="O97" s="1"/>
  <c r="N98"/>
  <c r="N97" s="1"/>
  <c r="M98"/>
  <c r="M97" s="1"/>
  <c r="L98"/>
  <c r="L97" s="1"/>
  <c r="Q94"/>
  <c r="O93"/>
  <c r="N93"/>
  <c r="M93"/>
  <c r="L93"/>
  <c r="O91"/>
  <c r="N91"/>
  <c r="M91"/>
  <c r="L91"/>
  <c r="Q90"/>
  <c r="O89"/>
  <c r="N89"/>
  <c r="M89"/>
  <c r="L89"/>
  <c r="Q87"/>
  <c r="Q86"/>
  <c r="Q85"/>
  <c r="Q84"/>
  <c r="Q83"/>
  <c r="O82"/>
  <c r="N82"/>
  <c r="M82"/>
  <c r="L82"/>
  <c r="Q79"/>
  <c r="O78"/>
  <c r="N78"/>
  <c r="M78"/>
  <c r="L78"/>
  <c r="Q77"/>
  <c r="O76"/>
  <c r="N76"/>
  <c r="M76"/>
  <c r="L76"/>
  <c r="Q75"/>
  <c r="O74"/>
  <c r="N74"/>
  <c r="M74"/>
  <c r="L74"/>
  <c r="Q70"/>
  <c r="O69"/>
  <c r="N69"/>
  <c r="M69"/>
  <c r="L69"/>
  <c r="O68"/>
  <c r="N68"/>
  <c r="M68"/>
  <c r="L68"/>
  <c r="Q67"/>
  <c r="O66"/>
  <c r="O65" s="1"/>
  <c r="N66"/>
  <c r="N65" s="1"/>
  <c r="M66"/>
  <c r="L66"/>
  <c r="L65" s="1"/>
  <c r="M65"/>
  <c r="Q63"/>
  <c r="O57"/>
  <c r="N57"/>
  <c r="M57"/>
  <c r="L57"/>
  <c r="Q56"/>
  <c r="O54"/>
  <c r="N54"/>
  <c r="M54"/>
  <c r="L54"/>
  <c r="O53"/>
  <c r="O52" s="1"/>
  <c r="O51" s="1"/>
  <c r="Q46"/>
  <c r="Q45"/>
  <c r="Q41"/>
  <c r="Q40"/>
  <c r="Q37"/>
  <c r="Q36"/>
  <c r="Q33"/>
  <c r="Q28"/>
  <c r="Q22"/>
  <c r="K12"/>
  <c r="Q12" s="1"/>
  <c r="G18" i="48"/>
  <c r="F18"/>
  <c r="E18"/>
  <c r="D18"/>
  <c r="C18"/>
  <c r="B18"/>
  <c r="G14"/>
  <c r="F14"/>
  <c r="E14"/>
  <c r="D14"/>
  <c r="C14"/>
  <c r="B14"/>
  <c r="G16"/>
  <c r="F16"/>
  <c r="G8"/>
  <c r="F8"/>
  <c r="E8"/>
  <c r="D8"/>
  <c r="C8"/>
  <c r="B8"/>
  <c r="G13"/>
  <c r="F13"/>
  <c r="G11"/>
  <c r="F11"/>
  <c r="G9"/>
  <c r="F9"/>
  <c r="G31" i="5"/>
  <c r="F31"/>
  <c r="E31"/>
  <c r="D31"/>
  <c r="C31"/>
  <c r="B31"/>
  <c r="G17"/>
  <c r="F17"/>
  <c r="E17"/>
  <c r="D17"/>
  <c r="C17"/>
  <c r="B17"/>
  <c r="G29"/>
  <c r="F29"/>
  <c r="F8"/>
  <c r="E8"/>
  <c r="D8"/>
  <c r="C8"/>
  <c r="B8"/>
  <c r="G8"/>
  <c r="G27"/>
  <c r="F27"/>
  <c r="G25"/>
  <c r="F25"/>
  <c r="G22"/>
  <c r="F22"/>
  <c r="G20"/>
  <c r="F20"/>
  <c r="G18"/>
  <c r="F18"/>
  <c r="G15"/>
  <c r="F15"/>
  <c r="G13"/>
  <c r="F13"/>
  <c r="G11"/>
  <c r="F11"/>
  <c r="G9"/>
  <c r="F9"/>
  <c r="N53" i="8" l="1"/>
  <c r="N52" s="1"/>
  <c r="N51" s="1"/>
  <c r="N64"/>
  <c r="N59" s="1"/>
  <c r="O73"/>
  <c r="N96"/>
  <c r="N95" s="1"/>
  <c r="M64"/>
  <c r="M59" s="1"/>
  <c r="M53"/>
  <c r="M52" s="1"/>
  <c r="M51" s="1"/>
  <c r="M73"/>
  <c r="L73"/>
  <c r="O96"/>
  <c r="O95" s="1"/>
  <c r="L96"/>
  <c r="L95" s="1"/>
  <c r="L64"/>
  <c r="L59" s="1"/>
  <c r="N81"/>
  <c r="L81"/>
  <c r="M101"/>
  <c r="M100" s="1"/>
  <c r="M96" s="1"/>
  <c r="M95" s="1"/>
  <c r="N73"/>
  <c r="O81"/>
  <c r="M81"/>
  <c r="O64"/>
  <c r="O59" s="1"/>
  <c r="L53"/>
  <c r="L52" s="1"/>
  <c r="L51" s="1"/>
  <c r="M104" l="1"/>
  <c r="O72"/>
  <c r="O71" s="1"/>
  <c r="O104" s="1"/>
  <c r="L72"/>
  <c r="L71" s="1"/>
  <c r="L104" s="1"/>
  <c r="M72"/>
  <c r="M71" s="1"/>
  <c r="N72"/>
  <c r="N71" s="1"/>
  <c r="N104" s="1"/>
  <c r="M16" i="97" l="1"/>
  <c r="Q19"/>
  <c r="Q16" s="1"/>
  <c r="P19"/>
  <c r="P16" s="1"/>
  <c r="O19"/>
  <c r="O16" s="1"/>
  <c r="N19"/>
  <c r="N16" s="1"/>
  <c r="M19"/>
  <c r="U18"/>
  <c r="S18"/>
  <c r="U20"/>
  <c r="S20"/>
  <c r="Q12"/>
  <c r="Q11" s="1"/>
  <c r="P12"/>
  <c r="P11" s="1"/>
  <c r="O12"/>
  <c r="O11" s="1"/>
  <c r="N12"/>
  <c r="N11" s="1"/>
  <c r="M12"/>
  <c r="M11" s="1"/>
  <c r="U15"/>
  <c r="S15"/>
  <c r="U14"/>
  <c r="S14"/>
  <c r="U13"/>
  <c r="S13"/>
  <c r="Q24"/>
  <c r="P24"/>
  <c r="O24"/>
  <c r="N24"/>
  <c r="M24"/>
  <c r="Q22"/>
  <c r="P22"/>
  <c r="O22"/>
  <c r="O21" s="1"/>
  <c r="N22"/>
  <c r="M22"/>
  <c r="U25"/>
  <c r="S25"/>
  <c r="U23"/>
  <c r="S23"/>
  <c r="Q27"/>
  <c r="Q26" s="1"/>
  <c r="P27"/>
  <c r="P26" s="1"/>
  <c r="O27"/>
  <c r="O26" s="1"/>
  <c r="N27"/>
  <c r="N26" s="1"/>
  <c r="M27"/>
  <c r="M26" s="1"/>
  <c r="S28"/>
  <c r="U28"/>
  <c r="U29"/>
  <c r="S29"/>
  <c r="M15" i="96"/>
  <c r="Q15"/>
  <c r="P15"/>
  <c r="O15"/>
  <c r="N15"/>
  <c r="U13"/>
  <c r="S13"/>
  <c r="Q20" i="95"/>
  <c r="P20"/>
  <c r="O20"/>
  <c r="N20"/>
  <c r="M20"/>
  <c r="U18"/>
  <c r="T18"/>
  <c r="S18"/>
  <c r="R18"/>
  <c r="U13"/>
  <c r="T13"/>
  <c r="S13"/>
  <c r="R13"/>
  <c r="Q20" i="94"/>
  <c r="P20"/>
  <c r="O20"/>
  <c r="N20"/>
  <c r="M20"/>
  <c r="U18"/>
  <c r="T18"/>
  <c r="S18"/>
  <c r="R18"/>
  <c r="K18"/>
  <c r="U13"/>
  <c r="T13"/>
  <c r="S13"/>
  <c r="R13"/>
  <c r="K13"/>
  <c r="M16" i="80"/>
  <c r="M15" s="1"/>
  <c r="M25" s="1"/>
  <c r="N16"/>
  <c r="N15" s="1"/>
  <c r="N25" s="1"/>
  <c r="O16"/>
  <c r="O15" s="1"/>
  <c r="O25" s="1"/>
  <c r="P16"/>
  <c r="Q16"/>
  <c r="Q15" s="1"/>
  <c r="Q25" s="1"/>
  <c r="U22"/>
  <c r="T22"/>
  <c r="S22"/>
  <c r="R22"/>
  <c r="K22"/>
  <c r="U19"/>
  <c r="T19"/>
  <c r="S19"/>
  <c r="R19"/>
  <c r="L19"/>
  <c r="K19"/>
  <c r="P15"/>
  <c r="P25" s="1"/>
  <c r="U13"/>
  <c r="T13"/>
  <c r="S13"/>
  <c r="R13"/>
  <c r="L13"/>
  <c r="K13"/>
  <c r="N21" i="97" l="1"/>
  <c r="P21"/>
  <c r="P10" s="1"/>
  <c r="P9" s="1"/>
  <c r="P31" s="1"/>
  <c r="M21"/>
  <c r="Q21"/>
  <c r="O10"/>
  <c r="O9" s="1"/>
  <c r="O31" s="1"/>
  <c r="N10"/>
  <c r="N9" s="1"/>
  <c r="N31" s="1"/>
  <c r="M10"/>
  <c r="M9" s="1"/>
  <c r="M31" s="1"/>
  <c r="Q10"/>
  <c r="Q9" s="1"/>
  <c r="Q31" s="1"/>
  <c r="F7" i="84"/>
  <c r="D7"/>
  <c r="E11" i="22"/>
  <c r="D11"/>
  <c r="H19" i="26"/>
  <c r="G19"/>
  <c r="C13" i="71" l="1"/>
  <c r="B13"/>
  <c r="G121" i="67" l="1"/>
  <c r="F121"/>
  <c r="E121"/>
</calcChain>
</file>

<file path=xl/sharedStrings.xml><?xml version="1.0" encoding="utf-8"?>
<sst xmlns="http://schemas.openxmlformats.org/spreadsheetml/2006/main" count="1590" uniqueCount="793">
  <si>
    <t>(3)</t>
  </si>
  <si>
    <t>(4)</t>
  </si>
  <si>
    <t>(5)</t>
  </si>
  <si>
    <t>(7)</t>
  </si>
  <si>
    <t>(8)</t>
  </si>
  <si>
    <t>(9)</t>
  </si>
  <si>
    <t>(6)</t>
  </si>
  <si>
    <t>(10)</t>
  </si>
  <si>
    <t>(11)</t>
  </si>
  <si>
    <t>(12)</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</si>
  <si>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</si>
  <si>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</si>
  <si>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</si>
  <si>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</si>
  <si>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</si>
  <si>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</si>
  <si>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</si>
  <si>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</si>
  <si>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</si>
  <si>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</si>
  <si>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</si>
  <si>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</si>
  <si>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</si>
  <si>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</si>
  <si>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</si>
  <si>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UNIDAD
DE
MEDIDA</t>
  </si>
  <si>
    <t>ALCANZADO
(2)</t>
  </si>
  <si>
    <t>ICMPP
(%)
2/1=(3)</t>
  </si>
  <si>
    <t>RENDIMIENTOS
FINANCIEROS</t>
  </si>
  <si>
    <t>NOMBRE DEL FIDEICOMISO</t>
  </si>
  <si>
    <t>SALDO</t>
  </si>
  <si>
    <t>GASTO</t>
  </si>
  <si>
    <t>INGRESO</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</si>
  <si>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</si>
  <si>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</si>
  <si>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</si>
  <si>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</si>
  <si>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</si>
  <si>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</si>
  <si>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</si>
  <si>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</si>
  <si>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</si>
  <si>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</si>
  <si>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</si>
  <si>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</si>
  <si>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</si>
  <si>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</si>
  <si>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</si>
  <si>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</si>
  <si>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</si>
  <si>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</si>
  <si>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</si>
  <si>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</si>
  <si>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</si>
  <si>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</si>
  <si>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</si>
  <si>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</si>
  <si>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</si>
  <si>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</si>
  <si>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</si>
  <si>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</si>
  <si>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</si>
  <si>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</si>
  <si>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</si>
  <si>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</si>
  <si>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</si>
  <si>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</si>
  <si>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</si>
  <si>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</si>
  <si>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</si>
  <si>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</si>
  <si>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</si>
  <si>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</si>
  <si>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</si>
  <si>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</si>
  <si>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</si>
  <si>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</si>
  <si>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</si>
  <si>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</si>
  <si>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</si>
  <si>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</si>
  <si>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</si>
  <si>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</si>
  <si>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</si>
  <si>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</si>
  <si>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</si>
  <si>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</si>
  <si>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</si>
  <si>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</si>
  <si>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</si>
  <si>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</si>
  <si>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</si>
  <si>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</si>
  <si>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</si>
  <si>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</si>
  <si>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</si>
  <si>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</si>
  <si>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</si>
  <si>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</si>
  <si>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</si>
  <si>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</si>
  <si>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</si>
  <si>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</si>
  <si>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</si>
  <si>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</si>
  <si>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</si>
  <si>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</si>
  <si>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</si>
  <si>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</si>
  <si>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</si>
  <si>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</si>
  <si>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</si>
  <si>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</si>
  <si>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t>TOTAL
URG (10)</t>
  </si>
  <si>
    <t>TOTAL URG     (10)</t>
  </si>
  <si>
    <t>DEVENGADO
(5)</t>
  </si>
  <si>
    <t>EJERCIDO
(6)</t>
  </si>
  <si>
    <t>PAGADO
(7)</t>
  </si>
  <si>
    <t>IARCM
(%)
3/8</t>
  </si>
  <si>
    <t>PAGADO
(10)</t>
  </si>
  <si>
    <t>TOTAL URG (19)</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</si>
  <si>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</si>
  <si>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</si>
  <si>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</si>
  <si>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</si>
  <si>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</si>
  <si>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</si>
  <si>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</si>
  <si>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</si>
  <si>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</si>
  <si>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</si>
  <si>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</si>
  <si>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</si>
  <si>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</si>
  <si>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</si>
  <si>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</si>
  <si>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</si>
  <si>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</si>
  <si>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</si>
  <si>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</si>
  <si>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</si>
  <si>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</si>
  <si>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</si>
  <si>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</si>
  <si>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</si>
  <si>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TOTAL URG (10)</t>
  </si>
  <si>
    <t>* Se refiere el presupuesto autorizado en el Anexo VI del  Decreto de Presupuesto de Egresos para el Ejercicio Fiscal 2016.</t>
  </si>
  <si>
    <t>PROGRAMADO
2</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</si>
  <si>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</si>
  <si>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</si>
  <si>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</si>
  <si>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</si>
  <si>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</si>
  <si>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</si>
  <si>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</si>
  <si>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</si>
  <si>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</si>
  <si>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Acciones Realizadas con Gasto Corriente: (7)</t>
  </si>
  <si>
    <t>Acciones Realizadas con Gasto de Inversión: (8)</t>
  </si>
  <si>
    <t>PROGRAMADA</t>
  </si>
  <si>
    <t>IPP INDICADORES ASOCIADOS A PROGRAMAS PRESUPUESTARIOS, RECURSOS FEDERALES Y SUJETOS A REGLAS DE OPERACIÓN</t>
  </si>
  <si>
    <t>INFORME  DE  AVANCE  TRIMESTRAL
ENERO-SEPTIEMBRE 2016</t>
  </si>
  <si>
    <t>02CD02 DELEGACIÓN AZCAPOTZALCO</t>
  </si>
  <si>
    <t xml:space="preserve">Titular: </t>
  </si>
  <si>
    <t>Dr. Pablo Moctezuma Barragán</t>
  </si>
  <si>
    <t>Jefe Delegacional</t>
  </si>
  <si>
    <t>Responsable:</t>
  </si>
  <si>
    <t>UNIDAD RESPONSABLE DEL GASTO: 02CD02 DELEGACIÓN AZCAPOTZALCO</t>
  </si>
  <si>
    <t>PERÍODO: ENERO - SEPTIEMBRE 2016</t>
  </si>
  <si>
    <t>PERIODO: ENERO - SEPTIEMBRE 2016</t>
  </si>
  <si>
    <t>Porvenir</t>
  </si>
  <si>
    <t>Aula inteligente en planta alta del módulo</t>
  </si>
  <si>
    <t>Adquisición de equipo de cómputo, pantalla, videoproyector y mobiliario para aula.</t>
  </si>
  <si>
    <t>Ángel Zimbrón</t>
  </si>
  <si>
    <t>Reparacion de Guarniciones y Banquetas en las zonas mas dañadas de la Colonia Angel Zimbrón</t>
  </si>
  <si>
    <t>Demolición de la banqueta existente, acarreo del producto, trazo, nivelación, relleno de tepetate, cimbrado y colado de concreto.</t>
  </si>
  <si>
    <t>Del Gas</t>
  </si>
  <si>
    <t>Banquetas y Guarniciones</t>
  </si>
  <si>
    <t>El Rosario A (U Hab)</t>
  </si>
  <si>
    <t>Guarniciones y Banquetas sobre la calle Herreros</t>
  </si>
  <si>
    <t>El Rosario B (U Hab)</t>
  </si>
  <si>
    <t>Banquetas y Guarniciones en la Plaza de la Revolución y/o plaza Palomares</t>
  </si>
  <si>
    <t>El Rosario C (U Hab)</t>
  </si>
  <si>
    <t>Banquetas y Guarniciones en la colonia el Rosario "C"</t>
  </si>
  <si>
    <t>Liberación</t>
  </si>
  <si>
    <t>Continuidad Remoción de Banquetas y Guarniciones</t>
  </si>
  <si>
    <t>Providencia</t>
  </si>
  <si>
    <t>Guarniciones y Banquetas en varias calles de la Colonia Providencia</t>
  </si>
  <si>
    <t>San Andres (Barr)</t>
  </si>
  <si>
    <t>Cambio de Banquetas con Guarnición en las calles que lo requieran</t>
  </si>
  <si>
    <t>San Andres de las Salinas (Pblo)</t>
  </si>
  <si>
    <t>Reparación de Banquetas y Guarniciones</t>
  </si>
  <si>
    <t>San Francisco Tetecala (Pblo)</t>
  </si>
  <si>
    <t>Banquetas y Guarniciones en toda la Colonia San Francisco Tetecala</t>
  </si>
  <si>
    <t>San Pablo Xalpa (U Hab)</t>
  </si>
  <si>
    <t xml:space="preserve">Rehabilitación de Escaleras de Acceso de cada uno de los Edificios de la Etapa "B" de esta Unidad Habitacional </t>
  </si>
  <si>
    <t>Demolición de la escalera existente, acarreo del producto de la demolición, trazo, nivelación, relleno de tepetate, cimbrado y colado de concreto.</t>
  </si>
  <si>
    <t>San Rafael</t>
  </si>
  <si>
    <t>Reparación de Banquetas y Guarniciones   en la colonia</t>
  </si>
  <si>
    <t>Santa Ines</t>
  </si>
  <si>
    <t xml:space="preserve">Banquetas y Guarniciones en toda la Colonia </t>
  </si>
  <si>
    <t>Santa Lucía (Barr)</t>
  </si>
  <si>
    <t>Banquetas y Guarniciones en toda la Colonia Santa Lucía</t>
  </si>
  <si>
    <t xml:space="preserve">Tlatilco (U Hab) </t>
  </si>
  <si>
    <t>Banquetas</t>
  </si>
  <si>
    <t>Victoria de las Democracias</t>
  </si>
  <si>
    <t>Guarniciones y Banquetas</t>
  </si>
  <si>
    <t>San Pedro Xalpa (Ampl) I</t>
  </si>
  <si>
    <t>Rehabilitación de Banquetas y Guarniciones en San Pedro Xalpa Ampliación I</t>
  </si>
  <si>
    <t>Pro Hogar I</t>
  </si>
  <si>
    <t>Pro Hogar II</t>
  </si>
  <si>
    <t>Banquetas y Guarniciones en distintos puntos de la Colonia</t>
  </si>
  <si>
    <t>Huautla de las Salinas (Barr)</t>
  </si>
  <si>
    <t>Calentador Solar</t>
  </si>
  <si>
    <t>Adquisición y colocación de calentador solar</t>
  </si>
  <si>
    <t>Fuentes de Azcapotzalco Parques de Azcapotzalco (U Hab)</t>
  </si>
  <si>
    <t>Rehabilitación y Mantenimiento de Cisternas o Cárcamos</t>
  </si>
  <si>
    <t>Limpieza de cisternas, retiro de basura</t>
  </si>
  <si>
    <t>Claveria</t>
  </si>
  <si>
    <t>Redes de Prevencion del Delito desde la Economía Solidaria y las Medicinas Complementarias</t>
  </si>
  <si>
    <t>Acondicionar espacios para Medicina alternativa y herbolaria</t>
  </si>
  <si>
    <t>Del Recreo</t>
  </si>
  <si>
    <t>La Raza</t>
  </si>
  <si>
    <t>San Alvaro</t>
  </si>
  <si>
    <t>Programa de Dotación de Tinacos en las Calles Mar del Norte y sus Cerradas, Benito Juárez y José Sánchez Trujillo</t>
  </si>
  <si>
    <t>Adquisición y colocación de Tinacos</t>
  </si>
  <si>
    <t>Santo Domingo (Pblo)</t>
  </si>
  <si>
    <t>Ferreria</t>
  </si>
  <si>
    <t>Drenaje de Captación de Agua de Lluvia (Continuación)</t>
  </si>
  <si>
    <t>Se realizarán trabajos de: trazo, nivelación, corte de pavimento, demolición de pavimento, excavación, carga y traslado de material producto de demolición y de la excavación, introducción de tubería, relleno, compactación y pavimentación.</t>
  </si>
  <si>
    <t>Nueva El Rosario</t>
  </si>
  <si>
    <t>Instalación de Drenaje</t>
  </si>
  <si>
    <t>San Salvador Xochimanca</t>
  </si>
  <si>
    <t>Desazolve y Cambio de coladeras en San Salvador Xochimanca</t>
  </si>
  <si>
    <t>Se realizarán trabajos de: destapar coladeras o registros, Introducir línea de malacate, limpieza de tubería con malacate y cucharón, retiro y acarreo del producto del desazolve, cambio de coladeras.</t>
  </si>
  <si>
    <t>Santa Apolonia (Barr)</t>
  </si>
  <si>
    <t>Desazolve en toda la Colonia de Santa Apolonia</t>
  </si>
  <si>
    <t>Santa Catarina (Pblo)</t>
  </si>
  <si>
    <t>Cambio de Drenaje</t>
  </si>
  <si>
    <t>Trazo, nivelación, corte de pavimento, demolición de pavimento, excavación, carga y traslado de material producto de demolición y de la excavación, introducción de tubería, relleno, compactación y pavimentación.</t>
  </si>
  <si>
    <t>Santa Cruz Acayucan (Pblo)</t>
  </si>
  <si>
    <t>Dezasolve y Alcantarillado en la Colonia Santa Cruz Acayucan</t>
  </si>
  <si>
    <t>Destapar coladeras o registros, Introducir línea de malacate, limpieza de tubería con malacate y cucharón, retiro y acarreo del producto del desazolve.</t>
  </si>
  <si>
    <t>Santiago Ahuizotla (Pblo)</t>
  </si>
  <si>
    <t>Desalzovar y Reparar el Drenaje en la calle de Tianguis y Andador Mixton</t>
  </si>
  <si>
    <t>Destapar coladeras o registros, Introducir línea de malacate, limpieza de tubería con malacate y cucharón, retiro y acarreo del producto del desazolve. Trazo, nivelación, corte de pavimento, demolición de pavimento, excavación, carga y traslado de material producto de demolición y de la excavación, introducción de tubería , relleno, compactación y pavimentación</t>
  </si>
  <si>
    <t>Santo Tomas</t>
  </si>
  <si>
    <t>Aldana</t>
  </si>
  <si>
    <t>Imagen de Aldana Colonial</t>
  </si>
  <si>
    <t>Pintura de fachadas</t>
  </si>
  <si>
    <t>Cuitlahuac 1 y 2 (U Hab)</t>
  </si>
  <si>
    <t>Pintura para Edificios (Cont)</t>
  </si>
  <si>
    <t>Del Gas (Ampl)</t>
  </si>
  <si>
    <t>Pintura y Resane de Fachadas</t>
  </si>
  <si>
    <t>Trabajos consistentes en resanar y pintar fachadas</t>
  </si>
  <si>
    <t>Demet (U Hab)</t>
  </si>
  <si>
    <t xml:space="preserve">Continuidad de Pintura de Fachadas </t>
  </si>
  <si>
    <t>Pintar fachadas</t>
  </si>
  <si>
    <t>Ferreria (U Hab)</t>
  </si>
  <si>
    <t>Pintura y Remozamiento de los Edificios de la Unidad</t>
  </si>
  <si>
    <t>Trabajos consistentes en remozamiento y pintar fachadas</t>
  </si>
  <si>
    <t>Hogares Ferrocarrileros (U Hab)</t>
  </si>
  <si>
    <t>Pintura para Edificios Interiores y Exteriores</t>
  </si>
  <si>
    <t>Patrimonio Familiar</t>
  </si>
  <si>
    <t>Imagen Urbana en Patrimonio Familiar "Antonio Luna"</t>
  </si>
  <si>
    <t>San Bartolo Cahualtongo (Pblo)</t>
  </si>
  <si>
    <t>Pintura en Fachadas de Edificios de la Unidad Habitacional San Isidro Azcapotzalco</t>
  </si>
  <si>
    <t xml:space="preserve">San Francisco Xocotitla </t>
  </si>
  <si>
    <t>Imagen Urbana en Xocotitlán</t>
  </si>
  <si>
    <t>San Mateo</t>
  </si>
  <si>
    <t>Pinta de Fachadas</t>
  </si>
  <si>
    <t>Monte Alto</t>
  </si>
  <si>
    <t>Gimnasio al Aire Libre</t>
  </si>
  <si>
    <t>Adquisición y colocación de gimnasio al aire libre</t>
  </si>
  <si>
    <t>Potrero del Llano</t>
  </si>
  <si>
    <t>Jardines de Ceylan (U Hab)</t>
  </si>
  <si>
    <t>Impermeabilización de Azoteas</t>
  </si>
  <si>
    <t>Retiro de cascajo e impermeabilización</t>
  </si>
  <si>
    <t>Sector Naval</t>
  </si>
  <si>
    <t>Ignacio Allende</t>
  </si>
  <si>
    <t>Láminas y fachadas</t>
  </si>
  <si>
    <t>Pintura de fachadas y adquisición de láminas</t>
  </si>
  <si>
    <t>Euzkadi</t>
  </si>
  <si>
    <t>Habilitación y Colocación de Luminarias sobre avenida Jardín</t>
  </si>
  <si>
    <t>Adquisición y colocación de luminarias</t>
  </si>
  <si>
    <t>Las Salinas</t>
  </si>
  <si>
    <t>Luminarias en Norte 59 y Pte 122</t>
  </si>
  <si>
    <t>Los Reyes (Barr)</t>
  </si>
  <si>
    <t>Luminarias en la Colonia Los Reyes</t>
  </si>
  <si>
    <t>Nextengo (Barr)</t>
  </si>
  <si>
    <t>Luminarias en Privada Segunda Industria, Aquiles Serdan y Aquiles Elorduy</t>
  </si>
  <si>
    <t>Reynosa Tamaulipas</t>
  </si>
  <si>
    <t>Prevención con Iluminación</t>
  </si>
  <si>
    <t>San Marcos (Barr)</t>
  </si>
  <si>
    <t>Luminarias en la Colonia San Marcos (Barr)</t>
  </si>
  <si>
    <t>San Pablo 396 - Conj Hab San Pablo ( U Hab)</t>
  </si>
  <si>
    <t>Luminarias No Solares</t>
  </si>
  <si>
    <t>Villas Azcapotzalco (U Hab)</t>
  </si>
  <si>
    <t>Alumbrado Público (Lámparas Poste Corto)</t>
  </si>
  <si>
    <t>Prados del Rosario</t>
  </si>
  <si>
    <t>Patrulla Adquisición</t>
  </si>
  <si>
    <t>Adquisición de Patrulla</t>
  </si>
  <si>
    <t>Rosendo Salazar (Conj Hab)</t>
  </si>
  <si>
    <t>Patrulla para la Unidad Habitacional Rosendo Salazar</t>
  </si>
  <si>
    <t>San Miguel Amantla (Pblo)</t>
  </si>
  <si>
    <t>Autopatrulla para toda la Colonia San Miguel Amantla</t>
  </si>
  <si>
    <t>Tierra Nueva</t>
  </si>
  <si>
    <t>Patrulla de Seguridad para toda la Colonia</t>
  </si>
  <si>
    <t>Petrolera (Ampl)</t>
  </si>
  <si>
    <t>Pavimentación en las Calles Lerdo de Tejeda y Constitución</t>
  </si>
  <si>
    <t>Trabajos a realizar: demolición de la carpeta asfáltica, acarreos, excavaciones, trazo y nivelación, relleno con tepetate, compactar y pavimentar.</t>
  </si>
  <si>
    <t>Coltongo</t>
  </si>
  <si>
    <t>Cambio de Asfalto</t>
  </si>
  <si>
    <t>Demolición de la carpeta asfáltica, acarreos, excavaciones, trazo y nivelación, relleno con tepetate, compactar y pavimentar.</t>
  </si>
  <si>
    <t>Cosmopolita</t>
  </si>
  <si>
    <t>Reencarpetamiento en la Colonia Cosmopolita</t>
  </si>
  <si>
    <t>Reparación de Reencarpetamiento: demolición de la carpeta asfáltica, acarreos, excavaciones, trazo y nivelación, relleno con tepetate, compactar y pavimentar.</t>
  </si>
  <si>
    <t>Cosmopolita (Ampl)</t>
  </si>
  <si>
    <t>Reencarpetamiento de Calles</t>
  </si>
  <si>
    <t>Del Mestro</t>
  </si>
  <si>
    <t>Reencarpetamiento C2 Calz Azc La Villa Calz San Sebastián</t>
  </si>
  <si>
    <t>Rehabilitación de Reencarpetamiento: demolición de la carpeta asfáltica, acarreos, excavaciones, trazo y nivelación, relleno con tepetate, compactar y pavimentar.</t>
  </si>
  <si>
    <t>Ecolología Novedades Impacto (U Hab)</t>
  </si>
  <si>
    <t>Reencarpetamiento de Estacionamiento</t>
  </si>
  <si>
    <t>Rehabilitación de reencarpetado: demolición de la carpeta asfáltica, acarreos, excavaciones, trazo y nivelación, relleno con tepetate, compactar y pavimentar.</t>
  </si>
  <si>
    <t>El Jaguey-Estación Pantaco</t>
  </si>
  <si>
    <t>Se Requiere Renovar Carpeta Asfáltica de Andadores</t>
  </si>
  <si>
    <t>Renovación de carpeta asfáltica: demolición de la carpeta asfáltica, acarreos, excavaciones, trazo y nivelación, relleno con tepetate, compactar y pavimentar.</t>
  </si>
  <si>
    <t>Industrial Vallejo</t>
  </si>
  <si>
    <t>Reencarpetamiento en calle Poniente 148</t>
  </si>
  <si>
    <t>Issfam Las Armas (U Hab)</t>
  </si>
  <si>
    <t xml:space="preserve">Pavimentación </t>
  </si>
  <si>
    <t>Rehabilitación de Pavimentación: demolición de la carpeta asfáltica, acarreos, excavaciones, trazo y nivelación, relleno con tepetate, compactar y pavimentar.</t>
  </si>
  <si>
    <t>San Sebastian</t>
  </si>
  <si>
    <t>Reencarpetado de Unidades Habitacionales</t>
  </si>
  <si>
    <t>Santa Barbara (Pblo)</t>
  </si>
  <si>
    <t>Pavimentación de todo el Pueblo o Colonia</t>
  </si>
  <si>
    <t>Pavimentaciòn de 1,030.00 M2, cuyos trabajos a realizar consisten en: demolición de la carpeta asfáltica, acarreos, excavaciones, trazo y nivelación, relleno con tepetate, compactar y pavimentar.</t>
  </si>
  <si>
    <t>Santa Cruz de las Salinas</t>
  </si>
  <si>
    <t>Cambio y Nivelación del Piso en la Callejón 3 de Mayo</t>
  </si>
  <si>
    <t>Cambio y Nivelación de Piso: demolición de la carpeta asfáltica, acarreos, excavaciones, trazo y nivelación, relleno con tepetate, compactar y pavimentar.</t>
  </si>
  <si>
    <t>San Pedro Xalpa (Ampl) II</t>
  </si>
  <si>
    <t>Pavimentación en toda la Colonia San Pedro Xalpa II</t>
  </si>
  <si>
    <t>Pavimentación: demolición de la carpeta asfáltica, acarreos, excavaciones, trazo y nivelación, relleno con tepetate, compactar y pavimentar.</t>
  </si>
  <si>
    <t>Cuitlahuac 3 y 4 (U Hab)</t>
  </si>
  <si>
    <t>Poda y Desrame de Árboles Y/O Derribo MZ-3</t>
  </si>
  <si>
    <t>Poda de árboles</t>
  </si>
  <si>
    <t xml:space="preserve">La Preciosa </t>
  </si>
  <si>
    <t>Poda y Derribo de Árboles  en Mal Estado en la Colonia  La Preciosa</t>
  </si>
  <si>
    <t>Poda de árboles, detección de árboles en mal estado para derribo</t>
  </si>
  <si>
    <t>Manuel Rivera Anaya Croc I (U Hab)</t>
  </si>
  <si>
    <t>Despunte, Poda y Eliminación de Árboles en mal Estado, en la Unidad Manuel Rivera Anaya</t>
  </si>
  <si>
    <t>Pemex Prados del Rosario (U Hab)</t>
  </si>
  <si>
    <t>Poda de Árboles en toda la Unidad Habitacional</t>
  </si>
  <si>
    <t>Plenitud</t>
  </si>
  <si>
    <t>Poda y Derribo de Árboles en toda la Colonia Plenitud</t>
  </si>
  <si>
    <t>Presidente Madero (U Hab)</t>
  </si>
  <si>
    <t>Continuidad de Podas y Derribo de Árboles en Riesgo</t>
  </si>
  <si>
    <t>Santa Maria Maninalco (Pblo)</t>
  </si>
  <si>
    <t>Poda y Derribo de Arboles</t>
  </si>
  <si>
    <t>Tezozomoc</t>
  </si>
  <si>
    <t>Poda y Derribo de Arboles sobre la Calle de Tlahuicas y Av. Rafael Buelna</t>
  </si>
  <si>
    <t>Trabajadores del Hierro</t>
  </si>
  <si>
    <t>Poda de Árboles en Trabajadores del Hierro</t>
  </si>
  <si>
    <t>Un Hogar para cada Trabajador</t>
  </si>
  <si>
    <t>Poda y Despunte de Árboles</t>
  </si>
  <si>
    <t>Aguilera</t>
  </si>
  <si>
    <t>II Transformando La Aguilera, Rehabilitación de Camellón de Cuitláhuac con Aparatos de Ejercicio y Trota Pista Atlét</t>
  </si>
  <si>
    <t>Construcción de pisos de concreto, colocación de ejercitadores, construcción de mesas y bancas de concreto, reparación de piso de adocreto.</t>
  </si>
  <si>
    <t>Arenal</t>
  </si>
  <si>
    <t>Mejoramiento del Área Deportiva "Las Torres"</t>
  </si>
  <si>
    <t>Rehabilitación de juegos infantiles, piso de concreto y cubierta de caucho, rehabilitación de cancha de mini futbol con piso de concreto, balizamiento, módulo de porterías y canasta de basquetbol, rehabilitación de la malla de protección, luminarias de punta de poste en áreas de juegos infantiles.</t>
  </si>
  <si>
    <t>Centro de Azcapotzalco</t>
  </si>
  <si>
    <t>Descanso en Azcapotzalco</t>
  </si>
  <si>
    <t>Rehabilitación de juegos infantiles, piso de concreto y cubierta de caucho, rehabilitación de cancha de mini futbol con piso de concreto, balizamiento, módelo de porterías y canasta de basquetbol, rehabilitación de malla de protección, luminarias de punta de poste en áreas de juegos infantiles.</t>
  </si>
  <si>
    <t>Cruz Roja Tepantongo (U Hab)</t>
  </si>
  <si>
    <t>Construcción de Barda Perimentral</t>
  </si>
  <si>
    <t>Construcción de protección perimetral a base de estructura metálica cubierta con mallas ornamental y colocación de corsetina.</t>
  </si>
  <si>
    <t>Ex - Hacienda El Rosario</t>
  </si>
  <si>
    <t>Recuperación y Mejoramiento de todo el Jardín de las Naciones</t>
  </si>
  <si>
    <t>Construcción de barandal en perímetros de las jardineras, piso de adocreto.</t>
  </si>
  <si>
    <t>Francisco Villa (U Hab)</t>
  </si>
  <si>
    <t>Reja de Protección Escolar para la Primaria Francisco J. Mújica</t>
  </si>
  <si>
    <t>Adquisición y colocación de reja de protección</t>
  </si>
  <si>
    <t>Hogar y Seguridad/Nueva Santa Maria</t>
  </si>
  <si>
    <t>Acondicionamiento del Parque Emma Godoy como Parque de bolsillo</t>
  </si>
  <si>
    <t>Trabajos a realizar: construcción de estrado de concreto, rehabilitación de cubierta metálica y pintura en jardines, así como colocación de luminarias.</t>
  </si>
  <si>
    <t>Jardin Azpeitia</t>
  </si>
  <si>
    <t>Arreglo de la Barda Perférica y Colocación de Graffiti Artístico Informativo sobre la misma, del modulo Deportivo</t>
  </si>
  <si>
    <t>Construcción de barda perimetral, señalización en muros.</t>
  </si>
  <si>
    <t>Libertad</t>
  </si>
  <si>
    <t>Rehabilitación de los Camellones Ware y Salomón</t>
  </si>
  <si>
    <t>Construcción de piso de adopasto en camellón y construcción de rampas.</t>
  </si>
  <si>
    <t>Nueva España</t>
  </si>
  <si>
    <t>Continuación de Adoquinamiento en Nueva Galicia</t>
  </si>
  <si>
    <t>Continuación de adoquinamiento de 600 metros cuadrados, en donde se realizarán trabajos de: construcción de pisos de adocreto.</t>
  </si>
  <si>
    <t>Nueva Santa Maria</t>
  </si>
  <si>
    <t>Sistema de Riego de Agua Tratada para Parques y Camellones en la Colonia (Continuidad)</t>
  </si>
  <si>
    <t>Colocación de sistema de riego de agua tratada</t>
  </si>
  <si>
    <t>Nuevo San Rafael (Barr)</t>
  </si>
  <si>
    <t>Centro de Salud</t>
  </si>
  <si>
    <t>Impermeabilización, pintura, herrería, instalaciones sanitarias y eléctricas</t>
  </si>
  <si>
    <t>Obrero Popular</t>
  </si>
  <si>
    <t>Rehabilitación de Espacio Frente a Lechería para Clases de Regularización y Escuela para Padres</t>
  </si>
  <si>
    <t>Construcción de un área de 68m2 x 8 m2 de módulo de base de multipanel para clases de regularización y atención para padres de familia.</t>
  </si>
  <si>
    <t>Pasteros</t>
  </si>
  <si>
    <t xml:space="preserve">Recuperación de Espacio Público Explanada del Metro Tezozomoc </t>
  </si>
  <si>
    <t>Rehabilitación de la cancha de basquetbol, módulos de canastas de basquetbol, malla perimetral y cubierta con lonaria en cancha, colocación de bancas.</t>
  </si>
  <si>
    <t>Petrolera</t>
  </si>
  <si>
    <t>Mejoramiento de la Infraestructura de Agua Potable en la Colonia Petrolera</t>
  </si>
  <si>
    <t>Reparación de tuberías e infraestructura de Agua Potable</t>
  </si>
  <si>
    <t>San Andres (Pblo)</t>
  </si>
  <si>
    <t>Modernización Parque "Reynosa Tamaulipas"</t>
  </si>
  <si>
    <t>Construcción de piso de pasto sintético, protección perimetral, bancas e iluminación para la cancha de futbol 7.</t>
  </si>
  <si>
    <t>San Antonio (Fracc)</t>
  </si>
  <si>
    <t>Cancha de futbol 7 en Calle Campo Tasajeras</t>
  </si>
  <si>
    <t>Construcción de piso sintético, protección perimetral, bancas e iluminación para cancha de futbol 7.</t>
  </si>
  <si>
    <t>San Bernabe (Barr)</t>
  </si>
  <si>
    <t>Rehabilitación de espacios (Bancas, Aparatos de Ejercicios)</t>
  </si>
  <si>
    <t>Se realizarán trabajos de: piso de concreto con cubierta de caucho, aparatos ejercitadores, bolardos en las esquinas, reparación de guarnición, bancas de concreto.</t>
  </si>
  <si>
    <t>San Juan Tlihuaca (Pblo)</t>
  </si>
  <si>
    <t>Acondicionamiento de Camellón entre las Calles de Víctor Hernández Covarrubias</t>
  </si>
  <si>
    <t>Construcción de protección perimetral, pintura en guarnición y señalización de prevención.</t>
  </si>
  <si>
    <t>San Martin Xochinahuac (Pblo)</t>
  </si>
  <si>
    <t>Mejoramiento del Jardín de Mecates en la Colonia San Martín Xochinahuac</t>
  </si>
  <si>
    <t>Construcción de banquetas en todo el perímetro del parque Mecates y rehabilitación de la fuente de cantera.</t>
  </si>
  <si>
    <t>San Pedro Xalpa (Pblo)</t>
  </si>
  <si>
    <t>Parque de Bolsillo en la Calle Hidalgo</t>
  </si>
  <si>
    <t>Demolición de la banqueta existente, acarreo del producto de la demolición, trazo, nivelación, relleno de tepetate, cimbrado y colado de concreto.</t>
  </si>
  <si>
    <t>Sindicato Mexicano de Electricistas</t>
  </si>
  <si>
    <t>Recuperación Jardín Adolfo López Mateos</t>
  </si>
  <si>
    <t>Construcción de piso de concreto con cubierta en cancha de área de juegos infantiles, reubicación de aparatos de gimnasia, mantenimiento correctivo a juegos infantiles existentes.</t>
  </si>
  <si>
    <t>Tlatilco</t>
  </si>
  <si>
    <t>Parque de Bolsillo en la Calle Orquídea Esquina  Av. Jardín en el Area del Mercado Tlatilco</t>
  </si>
  <si>
    <t>Xochinahuac (U hab)</t>
  </si>
  <si>
    <t>Rejas en las Entradas Aztacalco y Campo  Bello de la Unidad Habitacional Xochinahuac (Rejas Entrada de la Unidad)</t>
  </si>
  <si>
    <t>Miguel Hidalgo (U Hab)</t>
  </si>
  <si>
    <t>Tinacos e Impermeabilizante</t>
  </si>
  <si>
    <t>Pantaco (U Hab)</t>
  </si>
  <si>
    <t xml:space="preserve">Cambio de Tinacos en la Unidad </t>
  </si>
  <si>
    <t>Calles sin baches</t>
  </si>
  <si>
    <t>Mantenimiento al Sistema de Drenaje  dentro de la Demarcación.</t>
  </si>
  <si>
    <t>Mantenimiento y Rehabilitación de Infraestructura de Agua Potable</t>
  </si>
  <si>
    <t>Mantenimiento y Conservación de Escuelas Públicas</t>
  </si>
  <si>
    <t>Rehabilitación de la carpeta Asfáltica</t>
  </si>
  <si>
    <t>Alumbrado Público</t>
  </si>
  <si>
    <t>Se llevará a cabo el mantenimiento, conservación y rehabilitación del alumbrado público, con la ejecución de los trabajos de suministro y colocación de 1,772 luminarias en diferentes calles  del Perimetro Delegacional. Las Colonias beneficiadas serán:  1. Aguilera, 2. Cosmopolita, 3.Cosmopolita Ampliación, 4. Del Maestro, 5. El Jaguey, 6. Ex hacienda Rosario, 7. Ferrería, 8. Ignacio Allende, 9. La Preciosa, 10. La Raza, 11. Liberación, 12. Libertad, 13. Nueva España, 14. Obrero Popular, 15. Pasteros, 16. Petrolera, 17. Petrolera Ampliación, 18. Porvenir, 19. Providencia, 20. San Andrés Pueblo, 21. San Andrés Barrio, 21. San Andrés Barrio, 22. San Antonio, 23. San Bartolo, 24. San Francisco Tetecala, 25. San Francisco Xocotitla, 26. San Juan Tlihuaca, 27. San Salvador Xochimanca, 28. San Mateo, 29. San Pedro Xalpa Pueblo, 30. San Pedro Xalpa ampliación, 31. San Martin Xochinahuac (Pueblo), 32. Santa Bárbara, 33. Santa Catarina, 34. Santa Inés, 35. Santa Lucia, 36. Santo Tomas, 37. Tezozomoc, 38. Santa María Maninalco, 39. Santiago Ahuizotla, 40. Santo Domingo, 41. Tierra Nueva, 42. Tlatilco, 43. Victoria de las Democracias, 44. Pro Hogar.</t>
  </si>
  <si>
    <t>Se dará mantenimiento al sistema de drenaje en 3.26 km. Los trabajos a realizar son: demolición de pavimento existente, excavaciónes, acarreos, retiro de tuberia, niveación, colocación de cama de arena, colocación de tuberia, rellenos con tepetate y colocación de carpeta asfáltica. Las Colonias en donde se ejecutará el proyecto son: Arenal, Industrial Vallejo, Nueva Santa María, San Miguel Amantla Pueblo, San Andrés Barrio, San Andrés Pueblo, Tezozomoc, San Pedro Xalpa Ampliación I, San Pedro Xalpa Ampliación II, Pro Hogar I y Pro Hogar II.</t>
  </si>
  <si>
    <t>Mantenimiento y Rehabilitación de Infraestructura de Agua Potable en 3,747 Metros Lineales. Con trabajos consistentes en: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 en las siguientes Colonias:  Petrolera Ampliación, Clavería, El Recreo, Industrial Vallejo, Nueva Santa María, Obrero Popular, Petrolera, San Miguel Amantla Pueblo, San Marcos Barrio, San Rafael, Santa Barbara Pueblo, Santa María Malinalco Pueblo, Sindicato Mexicano de Electricistas y Tezozomoc.</t>
  </si>
  <si>
    <t>Se dará Mantenimiento a 62 Escuelas Públicas. Los trabajos consistirán en  impermeabilización y pintura de las Escuelas Públicas dentro del perímetro Delegacional. Las escuelas son: Jardín de Niños: 1) Guadalupe Ceniceros Zavaleta, 2) Emma Godoy, 3) República Islámica de Irán, 4) Toltecayotl, 5) Amanecer, 6) Amantecatl, 7) Ana María Berlanga, 8) Antonio Caso, 9) Augusto Novaro, 10) Celia Amezcua, 11) Chinkultic, 12) Clotilde González García, 13) Club 20  30, 14) Eduardo Claparede, 15) Estado de Tlaxcala, 16) Eulalia Guzmán, 17) Gabriela Brimmer, 18) Itzcan, 19) Jamaica, 20) Josefina Castañeda y del Pozo, 21) Juan De Dios Rodríguez Heredia, 22) Luis Braille, 23) Luisa Castañeda y del Pozo, 24) Manuel Gutiérrez Nájera, 25) Niños de México, 26) Piltzilli, 27) Ángel Sala. Primarias; 28) Manuel S. Hidalgo, 29) Elmira Rocha García, 30) Amalia González Caballero, 31) General  Francisco Villa, 32) Narciso Bassols, 33) Licenciado  Adolfo López Mateos, 34) El Niño Agrarista, 35) 13 de Septiembre de 1847, 36) Justo Sierra, 37) Héroes del Sur, 38) George Cuisenaire, 39) Mariano Matamoros, 40) República de Ghana, 41) Maestro Julio García, 42) Cándido Navarro, 43) General  Juan N. Méndez, 44) Emperador Cuitlahuac, 45) Centenario de la Constitución del 57/ Profesor Esteban Baca Calderón, 46) 15 de Septiembre y Cosmopolita, 47) Austria, 48) General Felipe Ángeles Ramírez, 49) Profesora Emma Godoy, 50) Maestro José R. Vasconcelos  II, 51) Ángela Peralta, 52) Estado de Jalisco, 53) 14 de Julio, 54) Emiliano Zapata, 55) Club de Leones No. 1  Doctor Héctor Pérez Martínez , 56) No. 25 Fernando Montes de Oca, 57) No. 67, Jonh F. Kennedy, 58) No. 115, Iván Petrovich Pavlov, 59) No. 142, Manuel M. Ponce / Secundaria  Para trabajadores No 86, 60) No. 193 Julián Carrillo, 61)No. 203 Azcapotzalco y 62)No.242 Margarita de Gortari Carvajal</t>
  </si>
  <si>
    <t>Se realizará rehabilitación en 17,266 m2.  Con trabajos consistentes en: renivelación de brocales, fresado, relleno con tepetate, mejoramiento de base y subbase, aplicación de riego de liga e impregnación y colocación de carpeta asfáltica. En las Colonias: Euzcadi, Nueva Santa María, San Andrés Barrio, San Andrés Pueblo, San Andrés de las Salinas Pueblo, Santa Cruz Acayucan Pueblo, Santiago Ahuizotla Pueblo y San Pedro Xalpa Ampliación I.</t>
  </si>
  <si>
    <t>Programa Mujeres con Oficio</t>
  </si>
  <si>
    <t>Azcapotzalco</t>
  </si>
  <si>
    <t>Distintas Colonias</t>
  </si>
  <si>
    <t>Persona</t>
  </si>
  <si>
    <t>Programa de ayuda para unidades habitacionales</t>
  </si>
  <si>
    <t>Programa de apoyo para estudiantes de 1° y 2° de Secundaria</t>
  </si>
  <si>
    <t>Programa de atención y alimentación a niños, niñas y personal docente de los Centros de Desarrollo Infantil (Cendi´s)</t>
  </si>
  <si>
    <t>Gaceta del 29 de Enero de 2016</t>
  </si>
  <si>
    <t>Gaceta del 25 de Julio de 2016</t>
  </si>
  <si>
    <t>Programa de apoyo en especie a personas con discapacidad</t>
  </si>
  <si>
    <t>Gaceta del 28 de Julio de 2016</t>
  </si>
  <si>
    <t>Dependiendo del costo de los artículos</t>
  </si>
  <si>
    <t>Programa de apoyo económico de mujeres y hombres con discapacidad</t>
  </si>
  <si>
    <t>Programa de apoyo económico a adultos mayores 60-64</t>
  </si>
  <si>
    <t>Programa de apoyo económico a niñas y niños chintololos</t>
  </si>
  <si>
    <t>Programa de apoyo económico a deportistas de alto rendimiento</t>
  </si>
  <si>
    <t>Apoyo a Promotores culturales y deportivos de los cursos de verano en Deportivos, Casa de Cultura y Centros de Desarrollo Comunitario gratuitos.</t>
  </si>
  <si>
    <t>Esta actividad tiene por objeto cubrir el pago de monitores por única vez de los Deportivos y Casa de Cultura de los cursos de verano para niños de esta demarcación.
La Delegación Azcapotzalco lleva a cabo el curso de verano. Es un conjunto de actividades lúdicas-educativas que se ofrecen en los centros deportivos dirigidas a niños y jóvenes de 6 a 15 años, como una alternativa de ocupación positiva de su tiempo libre en el periodo vacacional de verano, a través de la implementación de actividades deportivas, recreativas y de activación física, que permiten generar en los participantes: diversión, descanso activo y desarrollo personal, así mismo pretende ser un factor importante que permita arraigar el gusto por desarrollar una cultura física en la población infantil y juvenil de la Delegación Azcapotzalco. Impartido en cuatro sedes: Deportivo Azcapotzalco, Deportivo Victoria de las Democracias, Deportivo 20 de Noviembre y la Casa de Cultura de Azcapotzalco. Incluyen cursos  de artes plásticas, artesanías, modelado, danza, teatro, lectura y actividades adicionales como presentaciones de danza y teatro, conciertos didácticos, recorridos y exposiciones.</t>
  </si>
  <si>
    <t>Taller de salud y naturaleza</t>
  </si>
  <si>
    <t xml:space="preserve">Esta actividad tiene por objeto el que mujeres estén interesadas en ayudar a su comunidad nediante el conocimiento de la medicina tradicional, repliquen los conocimientos adquiridos y a su vez entiendan algunas enfermedades de manera alternativa al tratamiento médico. Se tiene por objeto cubrir con un apoyo económico al término del taller, mismo que será para que puedan adquirir los insumos necesarios que utilizarán cuando estén atendiendo en cada uno de los Centros de Desarrollo Comunitario, además de recuperar tradiciones curativas, armonizar la sabiduría con la ciencia, brindándoles herramientas para el trabajo, el autoconocimiento y promoción de la cultura y tradición herbolaria, recibiendo un apoyo único de $4,000.00 (cuatro mil pesos 00/100 m.n.) por cada integrante. </t>
  </si>
  <si>
    <t>PROGRAMA:   Alumbrado público</t>
  </si>
  <si>
    <t>FUENTE DE FINANCIAMIENTO:  5.O.1.6.0 PARTICIPACIONES FEDERALES</t>
  </si>
  <si>
    <t>Indice de cobertura</t>
  </si>
  <si>
    <t>Eficacia</t>
  </si>
  <si>
    <t>(total de luminarias atendidas/total de luminarias en la Delegación)*100</t>
  </si>
  <si>
    <t>Trimestral</t>
  </si>
  <si>
    <t>Dirección General de Servicios Urbanos</t>
  </si>
  <si>
    <t>(Total de Solicitudes atendidas/total de solicitudes ingresadas)*100</t>
  </si>
  <si>
    <t>CESAC</t>
  </si>
  <si>
    <t>Gasto por Ruta</t>
  </si>
  <si>
    <t>Eficiencia</t>
  </si>
  <si>
    <t>(total ejercido al período/total de bienes y servicios)</t>
  </si>
  <si>
    <t>(Total de luminarias atendidas/total de colonias en la Delegación)</t>
  </si>
  <si>
    <t>(8,223/24,366)*100 = 33.7%</t>
  </si>
  <si>
    <t>(8,223/111)= 74  luminarias por colonia</t>
  </si>
  <si>
    <t>(1,250/24,470)*100= 5.11%</t>
  </si>
  <si>
    <t>(536/1,250)*100= 42.88%</t>
  </si>
  <si>
    <t>(520,999.73/1,250) =  $ 416.80</t>
  </si>
  <si>
    <t>(24,510,465.11/ 8,223)= $2,980.72</t>
  </si>
  <si>
    <t>(1250/111) = 11 luminarias por colonia</t>
  </si>
  <si>
    <t>PROGRAMA: Recolección de residuos sólidos</t>
  </si>
  <si>
    <t>Fin: Contribuir a la adecuada recolección de basura y limpia con calidad y eficiencia en toda la Demarcación</t>
  </si>
  <si>
    <t>(Total de solicitudes atendidas/Total de solicitudes ingresadas)*100=</t>
  </si>
  <si>
    <t>Propósito : Dar la atención a toda la Demarcación de la recolección de  residuos sólidos para reducir los niveles de contaminación y evitar brotes de infección</t>
  </si>
  <si>
    <t>(Total de toneladas recolectadas/Total de toneladas programadas)*100=</t>
  </si>
  <si>
    <t>Direcciòn General de Servicios Urbanos</t>
  </si>
  <si>
    <t>Componentes: Presupuesto programado para la recolección de basura por medio de las distintas rutas de recolección de basura domiciliaria en la Delegación</t>
  </si>
  <si>
    <t>(Total de ejercido al período/total de rutas atendidas)=</t>
  </si>
  <si>
    <t>Actividades: Recolección de basura por medio de camiones recolectores, carritos con botes de basura y barrido manuel y mecánico</t>
  </si>
  <si>
    <t>(total de toneladas recolectadas/total de rutas atendidas)=</t>
  </si>
  <si>
    <r>
      <t>(90,560.5/200,00.00)*100 =</t>
    </r>
    <r>
      <rPr>
        <b/>
        <sz val="9"/>
        <rFont val="Gotham Rounded Book"/>
      </rPr>
      <t xml:space="preserve"> 45.28%</t>
    </r>
  </si>
  <si>
    <t>(395/375)*100 = 105.53</t>
  </si>
  <si>
    <t>(19,716,392.87/78) = $ 252,774.27</t>
  </si>
  <si>
    <r>
      <t xml:space="preserve">( 90,560.5 / 78 ) = 1,161.03 </t>
    </r>
    <r>
      <rPr>
        <b/>
        <sz val="7"/>
        <rFont val="Gotham Rounded Book"/>
      </rPr>
      <t>TONELADAS</t>
    </r>
  </si>
  <si>
    <t>(190,830/187,142)*100 = 102%</t>
  </si>
  <si>
    <t>(108,422,730.67/31,784)= 3,411.24</t>
  </si>
  <si>
    <t>(190,830/31,784)=6.00</t>
  </si>
  <si>
    <t>Se tienen 2 Actividades Institucionales: 2.6.9.227 "Construcciòn y ampliación de infraestructura de Desarrollo Social"  y  2.2.1.219 "Mantenimiento, rehabilitación  y conservaciòn de imagen urbana".- No se han ejercido recursos de este Fondo ni presenta avances en Meta Física</t>
  </si>
  <si>
    <t>2.5.1.218.- " "Mantenimiento, conservación y rehabilitación de infraestuctura educativa".- Los trabajos a realizar son: impermeabilización, malla solar, limpieza, retiro de cascajo, resanado y pintura en 31 Escuelas Públicaslas cuáles se encuentran dentro del perímetro Delegacional:
Primarias: 1)Tierra y Libertad, 2)Jesús Sotelo Inclán, 3)Carlos Marx, 4)General Adalberto Tejeda, 5)Estado de Guanajuato, 6)Presidentes de México, 7)Juana Palacios, 8)Mexitli, 9)General César López D., 10)República Mexicana,11) Faja de Oro, 12)Petróleos Mexicanos, 13)Francisco J. Mújica, 14)Tepochcalli, 15)Pablo Neruda. Secundarias: 16)Vicente Riva Palacio Guerrero No.192, 17)Somaya Domit Gemayel No.227,18)Central de Laboratorios y Talleres No.2 Arturo Caballero Zertuche,19)República de Bolivia No.54, 20)196, 21)Venustiano Carranza No.33, 22)Telesecundaria No.71. Jardines de Niños: 23)Tadeo de la Garza, 24)Rudyard Kipling, 25)Reino Unido, 26)Angelina Juárez Abaunza, 27)Saltillo, 28)Silvina Jardon, 29)Jaime Torres Bodet, 30)Pipilplan y 31)Ernestina Lataur Oronos.</t>
  </si>
  <si>
    <t xml:space="preserve">2.2.1.219 "Mantenimiento, rehabilitación y conservaciòn de imagen urbana".- Se llevará a cabo mantenimiento, conservación y rehabilitación del Parque Tezozomoc, cuyos trabajos consisten en: rehabilitar los Invernaderos con mayor altura y ventilación, que contará con estructura metálica a base de perfiles galvanizados, cubierta de polietileno calibre 600 con protector de rayos ultravioleta incluido, sistema de fijación para la membrana y malla antiáfidos, sistema de riego por goteo y aspersión, sistema de almacenaje y bombeo de agua de riego, sistema de iluminación. Construcción de baños secos para trabajadores y público asistente, rehabilitación de platabandas, Construcción de aula de capacitación, área de composteo, Construcción de Bodega y Construcción de Cisterna. </t>
  </si>
  <si>
    <t>1.7.1.203.- Pago de vigilancia intramuros y extramuros.</t>
  </si>
  <si>
    <t>1.3.1.204.- Pago de agua potable de los inmuebles de la Delegación, así como de diversos mercados públicos. Pago del suministro de combustible para los camiones recolectores de basura que dan servicio de limpia en su modalidad de barrido manual y mecánico, recolección de residuos sólidos, recolección domiciliaria, recolección especializada de residuos sólidos en toda la demarcación. Pago de energía eléctrica del alumbrado de la demarcación, semáforos, alumbrado decorativo, inmuebles de la Delegación y mercados públicos.</t>
  </si>
  <si>
    <t>FONDO, CONVENIO O SUBSIDIO: 5.P.2.6.0.- Fondo de Aportaciones para el Fortalecimiento de las Entidades Federativas (FAFEF)</t>
  </si>
  <si>
    <t>FONDO, CONVENIO O SUBSIDIO:   5.P.1.6.0 Fondo de aportaciones para el Fortalecimiento de los Municipios y de las demarcaciones territoriales del D.F. (FORTAMUN)</t>
  </si>
  <si>
    <t>FONDO, CONVENIO O SUBSIDIO: 5.P.6.6.0.  Fondo de Aportaciones para la Infraestructura Social  (FAIS)</t>
  </si>
  <si>
    <t xml:space="preserve">FONDO, CONVENIO O SUBSIDIO:  5.M.R.6.3. Fondo para el Fortalecimiento Financiero de la Infraestructura Estatal y Municipal (FORTALECE)   </t>
  </si>
  <si>
    <t>2.5.1.218.-"Mantenimiento, conservación y rehabilitación de infraestuctura educativa".- Se tiene el proyecto "Rehabilitación a Escuelas Públicas", en donde se llevará a cabo la Rehabilitación de tres escuelas Públicas, con trabajos de: Aplicar impermeabilizante, remplazar instalaciones eléctricas que incluyen tuberías, cableado, registro y luminarias, reconstrucción de Instalaciones Hidrosanitarias, que incluyen tuberías, registros y bajadas, Rahabilitar muros con resane y aplicación de pintura vinílica. El domicilio y las Escuelas donde se efectuará este Proyecto son las siguientes: 1) Secundaria No. 55 "República del Salvador", Norte  87 y Aspiros, Colonia Sindicato Mexicano de Electricistas. 2) Escuela Secundaria No. 143 "Ermilo Abreu Gómez", ubicada en Avenida Manuel Salazar y Prolongación Francisco Sarabia, Colonia Providencia. 3) Escuela Primaria Mártires del Agrarismo, con dirección en Calzada San Isidro y Francita, Colonia Petrolera.</t>
  </si>
  <si>
    <t xml:space="preserve">FONDO, CONVENIO O SUBSIDIO:  5.M.G.6.3. Fortalecimiento Financiero para Inversión 2016 (FORTALECIMIENTO)   </t>
  </si>
  <si>
    <t>2.2.1.219.- "Mantenimiento, rehabilitación  y conservación de imagen urbana". Se llevará a cabo la rehabilitación de Ciclovías en las colonias Arenal, Tlatilco, Ampliación del Gas y en Av. Ferrocarriles Nacionales, realizando trabajos de: pavimentación asfáltica, suministro y colocación de vieletas, señalamiento horizontal y vertical, suministro y colocación de luminarias, bici-estacionamiento (a base de herrería de 5ml).</t>
  </si>
  <si>
    <t>2.2.1.218.- "Mantenimiento, conservaciòn y rehabilitación en vialidades secundarias. Este Proyecto se llevará a cabo en las colonias Santa Bárbara, San Antonio y Ampliación del Gas, ubicadas dentro del Perímetro Delegacional, en donde se realizará la rehabilitación en vialidades en 24,564 M2, cuyos trabajos consisten en renivelación de brocales, fresado, relleno con tepetate, mejoramiento de base - subase, aplicación de riego de liga e impregnación y colocación de carpeta asfáltica.</t>
  </si>
  <si>
    <t>2.2.3.222.- "Mantenimiento, conservaciòn y rehabilitación de infraestructura de agua potable". Se ejecutá el proyecto "Rehabilitación del Sistema de Distribución de Agua Potable" en las colonias Santa Cruz Acayucan, Providencia, Exhacienda el Rosario, Nueva España y Unidad Habitacional el Rosario, dentro del Perímetro Delegacional. Se realizarán trabajos en 2000 ML: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carga y acarreo de material fino granular, carga y acarreo de material de demolición, suministro y colocación de costales de plástico llenos de tepetate para represas de control de agua,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t>
  </si>
  <si>
    <t> 2.3.3.207.- "Construcción y ampliación de Infraestructura de Salud". El nombre del Proyecto es "Ampliación y Equipamiento de una Clínica Comunitaria" ubicada en la calle Liberato Lara s/n, Esq. Gral. Joaquín Amaro, Colonia Ampliación San Pedro Xalpa, Delegación Azcapotzalco. Se realizarán: trabajos preliminares, Cimentación, Pisos, Muros, Losa, Acabados en Pisos, Instalación Eléctrica, Instalación Hidráulica, Instalación Sanitaria, Cancelería, Escalera, Elevador, Instalaciones Fijas de Voz y Datos, Cisterna, Equipamiento de rayos X, Acabados en Muros, Carpintería, Instalaciones contra Incendios e Instalaciones de rayos X.</t>
  </si>
  <si>
    <t>2.4.1.212.-"Mantenimiento, conservaciòn y rehabilitación de espacios deportivos". Se ejecutará la "Rehabilitación de Trotapistas" ubicadas dentro de los deportivos Ceylán, Xochinahuac y Azcapotzalco. Los trabajos consisten en: preliminares, Terracerías, rehabilitación de guarnición (Bordillo),  rehabilitación de pista con sustitución de arcilla, acabados e instalación hidráulica.</t>
  </si>
  <si>
    <t>Proposito: Que toda la comunidad de esta Demarcación cuente con el servicio de alumbrado público en sus colonias</t>
  </si>
  <si>
    <t>Fin: Garantizar que el servicio de alumbrado público funciones de manera normal y eficiente en vialidades secundarias, colonias, pueblos y barrios</t>
  </si>
  <si>
    <t>Actividades: Se realizó el cambio de luminarias, cambiando postes dañados, balastros y cableado</t>
  </si>
  <si>
    <t>Componentes: Presupuesto asignado para el mantenimiento e instalación de luminarias en toda la Demarcación</t>
  </si>
  <si>
    <t>(2,060/6,462)*100= 31.9%</t>
  </si>
  <si>
    <t>(501/518)*100 = 96.7%</t>
  </si>
  <si>
    <t>2.4.2.214.-"Mantenimiento, conservaciòn y rehabilitación de infraestructura cultural". Se llevará a cabo la Rehabilitación de los Museos Azcapotzalco y de los Pueblos Originales, realizando rehabilitación en 2 inmuebles, cuyos trabajos consistirán en 1)Museo de los Pueblos Originales: Sustitución de plafones tipo panel, muebles de baño, colocación de loseta cerámica, pintura en general interior, exterior y rejas, suministro y colocación de bomba de agua, Instalación Eléctrica, Instalación de luminarias, Estructura escénica, construcción de bancas de concreto, suministro y colocación de luminarias en exterior, construcción de baños, construcción de áreas para vestidores. 2)Museo de Azcapotzalco: Plafones tipo panel, sustitución de tazas, mingitorios y conexiones, colocación de loseta cerámica, pintura en general interior, exterior y rejas, Instalación eléctrica, cambio de luminarias, construcción de losa concreto, colocar madera triplay en estrado, área del escenario del foro de actividades, construcción de mesas de concreto área camerinos, instalación de lámparas especiales con sus bases en zonas de exhibición y áreas expositoras, estructura con iluminación en área del foro.</t>
  </si>
  <si>
    <t>2.2.1.213.-"Construcción y ampliación de edificios públicos". Se realizarán los siguientes proyectos:
a)Ampliación de las Instalaciones del Campamento Mecoaya. Se realizará la ampliación de 1 inmueble en las Instalaciones del Campamento Mecoaya, trabajos consistentes en: Preliminares, Cimentación, Estructura de Concreto, Muros, Instalación Eléctrica, Instalación Hidrosanitaria, Muebles de baño, Acabados en Muros, Acabados en Piso, Herrería, Cancelería, Carpintería, Acabado Exterior, Voz y Datos y Escaleras de Concreto. 
b)Ampliación y rehabilitación de Centros de Capacitación para el manejo de Residuos Sólidos. Se realizará ampliación y rehabilitación en 16 Inmuebles, cuyos trabajos consisten en: trabajos Preliminares, Cimentación, Pisos, Muros, Losa, Acabados, Instalación Eléctrica, Instalación Hidráulica (salidas), Instalación Sanitaria en las bodegas:1) Bodega de Limpia Camarones, 2) Bodega de Limpia Clavería, 3) Bodega de Limpia Infonavit el Rosario, 4) Bodega de Limpia Industrial Vallejo, 5) Bodega de Limpia Nueva Santa María, 6) Campamento Pro Hogar, 7) Bodega de Limpia Rafael Alducin, 8) Bodega de Limpia Reynosa, 9) Bodega de Limpia Santa Inés, 10) Bodega de Limpia Ahuehuetes, 11) Bodega de Limpia Pro Hogar, 12) Bodega Rafael Buelna, 13) Bodega Bajo Puente, 14) Bodega Sector VI y Sector II, 15) Bodega Arbolado y 16) Dirección de Parques y Jardines.
c)Ampliación y Rehabilitación al Centro de Atención de Respuesta a Emergencias de Protección Civil. El inmueble está ubicado en la calle Manuel Salazar No. 10, Colonia La Providencia, Delegación Azcapotzalco. Se realizará ampliación y rehabilitación, los trabajos consistirán en: Preliminares, Cimentación, Pisos, Muros, Estructura metálica, Instalación Eléctrica, Instalación Hidráulica, Instalación Sanitaria (incluye Muebles de Baño), cancelería.</t>
  </si>
  <si>
    <t>2.6.9.227.-"Construcción y ampliación de infraestructura de Desarrollo Social". Se realizará la construcción de Centro de Desarrollo Comunitario en la Colonia el Arenal. Los trabajos consistirán en: preliminares, cimentación, estructura de concreto, muros, instalación eléctrica, instalación sanitaria, muebles de baño, acabados, cancelería, herrería, escalera e instalación de gas.</t>
  </si>
  <si>
    <t>2.6.9.228.-"Mantenimiento, conservación y rehabilitación de infraestructura de Desarrollo social".- Se realizará Rehabilitación de  Centros de Atención Social: Centro de Atención a Personas Discapacitadas, Centro Integral a las Adicciones, Casa para el Adulto Mayor, Casa de Emergencia para Mujeres Victimas de Maltrato, Módulo de Atención a Jóvenes de Azcapotzalco. Los trabajos a realizar consisten en: Suministro y colocación de muebles de baño, Suministro y colocación de plafones de tablaroca, Suministro y colocación de loseta cerámica, acabados (pintura esmalte), suministro y aplicación pintura vinílica en interior y exterior, instalaciones eléctricas, suministro y colocación de luminarias, losa de concreto,  carpintería (puertas), preliminares, impermeabilizante, cimentación, muros de concreto, cancelería (ventanas) y acabados (aplanados).</t>
  </si>
  <si>
    <t>GOBERNABILIDAD, SEGURIDAD Y PROTECCIÓN CIUDADANA</t>
  </si>
  <si>
    <t>GOBIERNO</t>
  </si>
  <si>
    <t>ASUNTOS DE ORDEN PÚBLICO Y DE SEGURIDAD INTERIOR</t>
  </si>
  <si>
    <t>POLICÍA</t>
  </si>
  <si>
    <t>SERVICIOS COMPLEMENTARIOS DE VIGILANCIA</t>
  </si>
  <si>
    <t>EFECTIVIDAD, RENDICIÓN DE CUENTAS Y COMBATE A LA CORRUPCIÓN</t>
  </si>
  <si>
    <t>COORDINACIÓN DE LA POLÍTICA DE GOBIERNO</t>
  </si>
  <si>
    <t>PRESIDENCIA/GUBERNATURA</t>
  </si>
  <si>
    <t>COORDINACIÓN DE POLÍTICAS</t>
  </si>
  <si>
    <t>SERVICIO</t>
  </si>
  <si>
    <t>OTROS SERVICIOS GENERALES</t>
  </si>
  <si>
    <t xml:space="preserve">OTROS </t>
  </si>
  <si>
    <t>APOYO ADMINISTRATIVO</t>
  </si>
  <si>
    <t>TRÁMITE</t>
  </si>
  <si>
    <t>EQUIDAD E INCLUSIÓN SOCIAL PARA EL DESARROLLO HUMANO</t>
  </si>
  <si>
    <t>DESARROLLO SOCIAL</t>
  </si>
  <si>
    <t xml:space="preserve">EDUCACIÓN </t>
  </si>
  <si>
    <t>EDUCACIÓN  BÁSICA</t>
  </si>
  <si>
    <t>MANTENIMIENTO, CONSERVACIÓN Y REHABILITACIÓN DE INFRAESTRUCTURA EDUCATIVA</t>
  </si>
  <si>
    <t>INMUEBLE</t>
  </si>
  <si>
    <t>HABITABILIDAD Y SERVICIOS, ESPACIO PÚBLICO E INFRAESTRUCTURA</t>
  </si>
  <si>
    <t>VIVIENDA Y SERVICIOS A LA COMUNIDAD</t>
  </si>
  <si>
    <t>URBANIZACIÓN</t>
  </si>
  <si>
    <t>MANTENIMIENTO, REHABILITACIÓN Y CONSERVACIÓN DE  IMAGEN URBANA</t>
  </si>
  <si>
    <t>ESPACIO PÚBLICO</t>
  </si>
  <si>
    <t>FONDO, CONVENIO O SUBSIDIO: 5.P.6.6.0.  Fondo de Aportaciones para la Infraestructura Social  FAIS</t>
  </si>
  <si>
    <t>PROTECCIÓN SOCIAL</t>
  </si>
  <si>
    <t>OTROS DE SEGURIDAD SOCIAL Y ASISTENCIA SOCIAL</t>
  </si>
  <si>
    <t>CONSTRUCCIÓN Y AMPLIACIÓN DE INFRAESTRUCTURA DE DESARROLLO SOCIAL</t>
  </si>
  <si>
    <t xml:space="preserve">FONDO, CONVENIO O SUBSIDIO: 5.M.R.6.3. Fondo para el Fortalecimiento Financiero de la Infraestructura Estatal y Municipal (FORTALECE)   </t>
  </si>
  <si>
    <t>FONDO, CONVENIO O SUBSIDIO: 5.P.1.6.0 Fondo de aportaciones para el Fortalecimiento de los Municipios y de las demarcaciones territoriales del D.F. (FORTAMUN)</t>
  </si>
  <si>
    <t xml:space="preserve">FONDO, CONVENIO O SUBSIDIO: 5.M.G.6.3. Fortalecimiento Financiero para Inversión 2016 (FORTALECIMIENTO)   </t>
  </si>
  <si>
    <t>MANTENIMIENTO, CONSERVACIÓN Y REHABILITACIÓN DE INFRAESTRUCTURA DE DESARROLLO SOCIAL</t>
  </si>
  <si>
    <t>RECREACIÓN, CULTURA Y OTRAS MANIFESTACIONES SOCIALES</t>
  </si>
  <si>
    <t>DEPORTE Y RECREACIÓN</t>
  </si>
  <si>
    <t>MANTENIMIENTO,CONSERVACIÓN Y REHABILITACIÓN DE ESPACIOS DEPORTIVOS</t>
  </si>
  <si>
    <t>MANTENIMIENTO,CONSERVACIÓN Y REHABILITACIÓN DE INFRAESTRUCTURA CULTURAL</t>
  </si>
  <si>
    <t>CULTURA</t>
  </si>
  <si>
    <t>CONSTRUCCIÓN Y AMPLIACIÓN DE EDIFICIOS PÚBLICOS</t>
  </si>
  <si>
    <t>MANTENIMIENTO, CONSERVACIÓN Y REHABILITACIÓN EN VIALIDADES SECUNDARIAS</t>
  </si>
  <si>
    <t>M2</t>
  </si>
  <si>
    <t>MANTENIMIENTO, CONSERVACIÓN Y REHABILITACIÓN DE INFRAESTRUCTURA DE AGUA POTABLE</t>
  </si>
  <si>
    <t>METRO</t>
  </si>
  <si>
    <t>ABASTECIMIENTO DE AGUA</t>
  </si>
  <si>
    <t>CONSTRUCCIÓN Y AMPLIACIÓN DE INFRAESTRUCTURA DE SALUD</t>
  </si>
  <si>
    <t>SALUD</t>
  </si>
  <si>
    <t>GENERACIÓN DE RECURSOS PARA LA SALUD</t>
  </si>
  <si>
    <t xml:space="preserve">B)  No existe diferencia en el Presupuesto ejercido respecto al devengado </t>
  </si>
  <si>
    <t>A)  No aplica</t>
  </si>
  <si>
    <t>B)  No aplica</t>
  </si>
  <si>
    <t>A)  No existe diferencia entre el Presupuesto devengado respecto del programado</t>
  </si>
  <si>
    <t>A)  La diferencia entre el Presupuesto devengado respecto al Programado se debe en un 42% a remanentes en sueldos del personal permanente y lista de raya. Adicionalmente, se tienen recursos no ejercidos por apoyo para personas que han desempeñado servicios especiales, así como asignación para prestaciones y horas extras. Estas diferencias del personal de base se deben a que cuando se programó el POA 2016 se tomaron en cuenta todas las plazas vigentes y al existir programas de jubilación, el recurso no se ejerce en su totalidad. También existe diferencia  por sueldos no cobrados del personal eventual, esto se debe a que existen plazas bloqueadas y por lo tanto no se puede contratar personal.</t>
  </si>
  <si>
    <t>A)  La diferencia entre el Presupuesto devengado respecto al Programado se debe en un 67% a remanentes de sueldos del personal permanente y lista de raya. Cuando se programó el POA 2016 se tomaron en cuenta todas las plazas vigentes y al existir programas de jubilación, el recurso no se ejerce en su totalidad. Adicionalmente, la diferencia se tienen diferencias en compensaciones adicionales por servicios especiales y asignaciones del personal técnico operativo.</t>
  </si>
  <si>
    <t>A)  La diferencia entre el Presupuesto devengado respecto al Programado se debe a que se tienen recursos asignados durante todo el año y el presupuesto no alcanza a cubrir adquisiciones de materiales como: pintura y refacciones para equipo de transporte, por lo cuál, las compras se realizarán en el cuarto trimestre.</t>
  </si>
  <si>
    <t>A)    La diferencia entre el Presupuesto devengado respecto al Programado se debe primordialmente a que se tienen programados trabajos para los últimos meses del año y donde el material a utilizar consiste principalmete en materiales para construcción y material eléctrico.</t>
  </si>
  <si>
    <t>A)  La diferencia entre el Presupuesto devengado respecto al Programado radica en su mayoría en que se tiene una asignación en el presupuesto mayor a la que se necesita para servicios de limpieza y manejo de desechos, así como servicios de investigación científica y desarrollo.</t>
  </si>
  <si>
    <t>A)    La diferencia entre el Presupuesto devengado respecto al Programado radica en que no se ha ejercido todo el presupuesto para reparación y mantenimiento de equipo de transporte, debido a que se tienen vehículos con más de 10 años de vida útil, se han dejado fuera de circlación debido al alto costo que representa la reparación de los mismos.</t>
  </si>
  <si>
    <t>A)  La diferencia entre el Presupuesto devengado respecto al Programado se debe a que es un recurso que corresponde al Fondo Federal FAIS, para el cual, se va a realizar afectación presupuestaria al Capítulo 6000.</t>
  </si>
  <si>
    <t>A)  La diferencia entre el Presupuesto devengado respecto al Programado se debe en un 58% a recursos correspondientes al presupuesto participativo que se tienen pendientes de realizar la afectación presupuestal a las partidas que corrresponden de acuerdo a los proyectos ganadores. El 42% restante se debe al fondo federal FAIS, está pendiente de afectación debido a la falta de opinión favorable por parte de Sedesol.</t>
  </si>
  <si>
    <t>JUSTICIA</t>
  </si>
  <si>
    <t>DERECHOS HUMANOS</t>
  </si>
  <si>
    <t>ACCIONES EN PRO DE LA IGUALDAD DE GÉNERO</t>
  </si>
  <si>
    <t>ASUNTO</t>
  </si>
  <si>
    <t>SERVICIOS COMUNALES</t>
  </si>
  <si>
    <t>SANIDAD ANIMAL</t>
  </si>
  <si>
    <t>SERVICIOS FUNERARIOS</t>
  </si>
  <si>
    <t>APOYO</t>
  </si>
  <si>
    <t>FOMENTO DE ACTIVIDADES DEPORTIVAS Y RECREATIVAS</t>
  </si>
  <si>
    <t>EVENTO</t>
  </si>
  <si>
    <t>CONSTRUCCIÓN Y AMPLIACIÓN DE INFRAESTRUCTURA CULTURAL</t>
  </si>
  <si>
    <t>PROMOCIÓN DE ACTIVIDADES CULTURALES</t>
  </si>
  <si>
    <t>APOYO A LA EDUCACIÓN</t>
  </si>
  <si>
    <t>PERSONA</t>
  </si>
  <si>
    <t>OTROS GRUPOS VULNERABLES</t>
  </si>
  <si>
    <t>ATENCIÓN A LA VIOLENCIA INTRAFAMILIAR</t>
  </si>
  <si>
    <t>SERVICIOS COMPLEMENTARIOS DE APOYO SOCIAL A ADULTOS MAYORES</t>
  </si>
  <si>
    <t>OPERACIÓN DE CENTROS DE DESARROLLO INFANTIL EN DELEGACIONES</t>
  </si>
  <si>
    <t>SERVICIO Y AYUDA DE ASISTENCIA SOCIAL</t>
  </si>
  <si>
    <t>DESARROLLO ECONÓMICO</t>
  </si>
  <si>
    <t>ASUNTOS ECONÓMICOS, COMERCIALES Y LABORALES EN GENERAL</t>
  </si>
  <si>
    <t>ASUNTOS LABORALES GENERALES</t>
  </si>
  <si>
    <t>FOMENTO AL EMPLEO</t>
  </si>
  <si>
    <t>PROTECCIÓN CIVIL</t>
  </si>
  <si>
    <t>GESTIÓN INTEGRAL DEL RIESGO EN MATERIA DE PROTECCIÓN CIVIL</t>
  </si>
  <si>
    <t>ACCIÓN</t>
  </si>
  <si>
    <t>DESARROLLO ECONÓMICO SUSTENTABLE</t>
  </si>
  <si>
    <t>PROTECCIÓN AMBIENTAL</t>
  </si>
  <si>
    <t>PROTECCIÓN DE LA DIVERSIDAD BIOLÓGICA Y DEL PAISAJE</t>
  </si>
  <si>
    <t>OPERACIÓN DE VIVEROS EN DELEGACIONES</t>
  </si>
  <si>
    <t>PLANTA</t>
  </si>
  <si>
    <t>ASUNTOS ECONÓMICOS Y COMERCIALES EN GENERAL</t>
  </si>
  <si>
    <t>REORDENAMIENTO DE LA VÍA PÚBLICA CON ENFOQUE DE DESARROLLO ECONÓMICO</t>
  </si>
  <si>
    <t>COMERCIANTE</t>
  </si>
  <si>
    <t>OTRAS INDUSTRIAS Y OTROS ASUNTOS ECONÓMICOS</t>
  </si>
  <si>
    <t>OTROS ASUNTOS ECONÓMICOS</t>
  </si>
  <si>
    <t>APOYO A MYPES</t>
  </si>
  <si>
    <t>EMPRESA</t>
  </si>
  <si>
    <t>HABITABILIDAD Y SERVICIOS, ESPACIOS PÚBLICOS E INFRAESTRUCTURA</t>
  </si>
  <si>
    <t>ORDENACIÓN DE DESECHOS</t>
  </si>
  <si>
    <t>RECOLECCIÓN DE RESIDUOS SÓLIDOS</t>
  </si>
  <si>
    <t>TONELADA</t>
  </si>
  <si>
    <t>ORDENACIÓN DE AGUAS RESIDUALES, DRENAJE Y ALCANTARILLADO</t>
  </si>
  <si>
    <t>MANTENIMIENTO, CONSERVACIÓN Y REHABILITACIÓN AL SISTEMA DE DRENAJE</t>
  </si>
  <si>
    <t>KILOMETRO</t>
  </si>
  <si>
    <t>PROTECCIÓN DE LA DIVERSIDAD BIOLÓGICA Y EL PAISAJE</t>
  </si>
  <si>
    <t>MANTENIMIENTO DE ÁREAS VERDES</t>
  </si>
  <si>
    <t>SERVICIO DE PODA DE ÁRBOLES</t>
  </si>
  <si>
    <t>PIEZA</t>
  </si>
  <si>
    <t>BALIZAMIENTO EN VIALIDADES</t>
  </si>
  <si>
    <t>MANTENIMIENTO, CONSERVACIÓN Y REHABILITACIÓN DE BANQUETAS</t>
  </si>
  <si>
    <t>MANTENIMIENTO, CONSERVACIÓN Y REHABILITACIÓN DE INFRAESTRUCTURA COMERCIAL</t>
  </si>
  <si>
    <t>SEÑALAMIENTO EN VIALIDADES</t>
  </si>
  <si>
    <t>ALUMBRADO PÚBLICO</t>
  </si>
  <si>
    <t>LUMINARIA</t>
  </si>
  <si>
    <t>OPERACIÓN DE PANTEONES PÚBLICOS</t>
  </si>
  <si>
    <t>APOYO A LA PREVENCIÓN DEL DELITO</t>
  </si>
  <si>
    <t>MANTENIMIENTO, CONSERVACIÓN Y REHABILITACIÓN A EDIFICIOS PÚBLICOS</t>
  </si>
  <si>
    <t>MANTENIMIENTO, CONSERVACIÓN Y REHABILITACIÓN PARA UNIDADES HABITACIONALES Y VIVIENDA</t>
  </si>
  <si>
    <t>A)  No Satisfactorio
Se realizaron más servicios que los programadas en las metas debido a que éstas son inferiores y la Dirección a cargo no las ha incrementado. Los servicios se han pagado con recursos que los mismos Centros generan.</t>
  </si>
  <si>
    <t>ATENCIÓN DE LA VIOLENCIA INTRAFAMILIAR</t>
  </si>
  <si>
    <t>A)  Normal</t>
  </si>
  <si>
    <t xml:space="preserve">A)  Satisfactorio
La diferencia se debe a la alta demanda que se tuvo para la recolección de residuos sólidos </t>
  </si>
  <si>
    <t>A)  Satisfactorio
La alta demanda para dar mantenimiento al sistema de drenaje obliga a la Delegación a brindar atención, por lo cuál se rebasó la meta establecida. Esto, a pesar de no contar con brocales de coladera pluvial y rejilla de piso  en varias colonias; así como reconstrucción de coladera pluvial.</t>
  </si>
  <si>
    <t>A)  Satisfactorio
La diferencia se debe a que la Meta establecida en el POA es inferior al que la dirección a cargo puede alcanzar.</t>
  </si>
  <si>
    <t>A)  No Satisfactorio
La alta demanda para realizar la poda de árboles, obliga a la Delegación a brindar atención, por lo cuál se rebasó la meta establecida.</t>
  </si>
  <si>
    <t>A)  Satisfactorio
Se contó oportunamente con el recurso necesario para dar mantenimiento al señalamiento vehicular y peatonal en las calles y avenidas con la finalidad de brindar mayor seguridad y orientación a los peatones y conductores que circulan por la misma.</t>
  </si>
  <si>
    <t>A)  Satisfactorio
La alta demanda para dar mantenimiento y rehabilitación a las banquetas obliga a la Delegación a brindar atención, por lo cuál se rebasó la meta establecida.</t>
  </si>
  <si>
    <t>A)  No Satisfactorio
Debido a la falta de recursos, no se tenía programado rebasar las metas para este trimestre.</t>
  </si>
  <si>
    <t xml:space="preserve">A)  No Satisfactorio
Los servicios funerarios no se pueden programar, ya que es una situación fuera de alcance. Se atendieron 21 apoyos </t>
  </si>
  <si>
    <t>A)  No Satisfactorio
Debido al periodo vacacional escolar, se vieron disminuidas las actividades deportivas.</t>
  </si>
  <si>
    <t>A)  Satisfactorio
Se tuvieron más participantes de los que se tenían contemplados para programas de apoyo a la educación</t>
  </si>
  <si>
    <t xml:space="preserve">A)  Satisfactorio
La Casa de emergencia atendió más casos de los proyectados debido a que no es un dato predecible.
</t>
  </si>
  <si>
    <t xml:space="preserve">El resultado se debe a que hasta este trimestre se puso en marcha el programa social de apoyo a adultos mayores, generando difusión e interés por parte de la ciudadanía.
</t>
  </si>
  <si>
    <t>A)  Satisfactorio
Existe gran demanda al Programa de Atención y alimentación a niños, niñas y personal docente de los Centros de Desarrollo infantil</t>
  </si>
  <si>
    <t>A)  Satisfactorio
La diferencia se debe a que en los tres últimos meses se realizaron los programas sociales como "Mujeres con Oficio", "Apoyo para estudiantes de 1° y 2° de secundaria", "programas de apoyo económico de mujeres y hombres con discapacidad" y "programa de apoyo económico a adultos mayores 60-64"</t>
  </si>
  <si>
    <t xml:space="preserve">A)  No Satisfactorio
No se han ejercido recursos de esta actividad debido a que se promovió intercambio de buscadores de empleo. </t>
  </si>
  <si>
    <t>A)  No Satisfactorio
Debido a que corresponde al Presupuesto Participativo (adquisición de patrullas), aún no se tiene ejercido el recurso.</t>
  </si>
  <si>
    <t>A)  Satisfactorio
El resultado en el indicador se debe  a que no se pueden predecir los servicios para este rubro.</t>
  </si>
  <si>
    <t>A)  No Satisfactorio
La diferencia se debe a que se incrementó la meta física. El cumplimiento de las misma será para el cuerto trimestre del 2016.</t>
  </si>
  <si>
    <t>A)  Satisfactorio
El resultado en el indicador se debe  a que se tuvo que realizar una afectación líquida para el pago del servicio de energía eléctrica.</t>
  </si>
  <si>
    <t>A)  No Satisfactorio
Se tiene programado el cumplimiento de metas físicas para el cuarto trimestre 2016</t>
  </si>
  <si>
    <t>A)  No Satisfactorio
El gasto reflejado corresponde a partidas del Capítulo 1000: sueldos, prestaciones e impuestos del personal de Base adscrito a esta Área. En cuanto a gastos solamente se efectuaron compras para herramientas menores y material eléctrico. Se planea cumplir la meta física para diciembre de 2016.</t>
  </si>
  <si>
    <t>A)  Satisfactorio
Se ha tenido gran demanda por parte de la ciudadanía, por lo cuál la meta física ha sido rebasada.</t>
  </si>
  <si>
    <t xml:space="preserve">A)  No Satisfactorio
Se tiene programado el cumplimiento de metas físicas para el cuarto trimestre 2016. Se incrementó la meta física debido a que en el tercer trimestre se asignaron recursos del Fondo Fortalecimiento Financiero para Inversión. </t>
  </si>
  <si>
    <t xml:space="preserve">A)  No Satisfactorio
No se cumplió la meta programada para este trimestre debido a que no se contó con mezcla asfáltica debido a las constantes contingencias ambientales y por el cierre de la planta de asfalto. Se incrementó la meta física debido a que en el tercer trimestre se asignaron recursos del Fondo Fortalecimiento Financiero para Inversión. </t>
  </si>
  <si>
    <t xml:space="preserve">A)  Satisfactorio
Se rebasó la meta programada debido a que se contó con el recurso necesario, con la aplicación de estas acciones esta demarcación crea una buena imagen urbana que transmite seguridad y confianza en la sociedad. Se incrementó la meta física debido a que en el tercer trimestre se asignaron recursos del Fondo Fortalecimiento Financiero para Inversión. </t>
  </si>
  <si>
    <t xml:space="preserve">A)  No Satisfactorio
Se tiene contemplado el cumplimiento de metas físicas para el cuarto trimestre de 2016. El presupuesto ejercido corresponde únicamente a pequeñas compras de materiales (productos de madera y porductos químicos). e incrementó la meta física debido a que en el tercer trimestre se asignaron recursos del Fondo Fortalecimiento Financiero para Inversión. </t>
  </si>
  <si>
    <t xml:space="preserve">A)  No Satisfactorio
Se tiene programado el cumplimiento de metas físicas para el cuarto trimestre 2016. se incrementó la meta física debido a que en el tercer trimestre se asignaron recursos del Fondo Fortalecimiento Financiero para Inversión. </t>
  </si>
  <si>
    <t>1</t>
  </si>
  <si>
    <t>2</t>
  </si>
  <si>
    <t>4</t>
  </si>
  <si>
    <t>201</t>
  </si>
  <si>
    <t>Asunto</t>
  </si>
  <si>
    <t>Objetivo: Promover la Igualdad de género con todos los habitantes de la demarcación</t>
  </si>
  <si>
    <t>Se realizó la jornada por los Derechos de la Mujer con actividades culturales para reflexionar sobre la condición de género, donde participaron aproximadamente 5,100 personas.</t>
  </si>
  <si>
    <t>Dentro de esta jornada se incluyó el Festival “Amor sin Violencia”, realizado el 14 de febrero en el Jardín Hidalgo. También se llevaron a cabo la “Semana de la Mujer” y el “Festival por la Lucha de los Derechos de la Mujer” en el mes de marzo, en los cuales se realizaron 235 mastografías a mujeres chintololas, asimismo se implementó una campaña informativa que incluyó la entrega de trípticos que fueron repartidos tanto en la explanada delegacional como en diversos espacios públicos de la Delegación, con el fin de promover la igualdad de género entre la comunidad chintolola.</t>
  </si>
  <si>
    <t>Asimismo se llevaron a cabo 11 conversatorios con mujeres trabajadoras de todas las Direcciones Generales de la Delegación, con el propósito de conocer su ambiente laboral y enfatizar sobre sus derechos.</t>
  </si>
  <si>
    <t xml:space="preserve">Se desarrolló la Carrera Atlética de 5 kilómetros por los Derechos de la Mujer, a la cual se inscribieron 300 corredoras y corredores. </t>
  </si>
  <si>
    <t>No se tiene  ejercido gasto de inversión</t>
  </si>
  <si>
    <t>El programa social “Mujeres con Oficio”, tiene como objetivo reforzar las acciones institucionales para mejorar la condición de vida y proporcionar una mayor seguridad económica a las mujeres jefas de familia, a través de programas de capacitación específicos dirigidos a su formación y especialización en oficios no tradicionales. De esta forma, se pretende apoyar a las jefas de familia con la actualización de su perfil laboral, para que puedan incorporarse o reincorporarse al trabajo público. En este periodo se atendieron de forma gratuita 1,024 fugas menores, en 96 colonias, para beneficio de 4,096 personas aproximadamente.</t>
  </si>
  <si>
    <t>Con el propósito de luchar contra la violencia de género y el derecho a la igualdad y la no discriminación, se realizaron en la Explanada de la entrada principal del Centro Cultural y Recreativo Tezozomoc, la 6ta Feria de Prevención del Abuso Sexual y el Evento de la Asociación Prisma para Mujeres Maltratadas.</t>
  </si>
  <si>
    <t>6</t>
  </si>
  <si>
    <t>203</t>
  </si>
  <si>
    <t>Servicio</t>
  </si>
  <si>
    <t>240</t>
  </si>
  <si>
    <t>Objetivo: Disminuir el problema de salud que representa la rabia entre perros y gatos, asimismo se fomenta la educación entre la comunidad de Azcapotzalco sobre el control de sus mascotas, con el fin de evitar una aumento desmedido de animales callejeros</t>
  </si>
  <si>
    <t>Se realizan actividades de prevención de la rabia, que correspondan al Control Canino, informando al público sobre la importancia de la rabia como problema de salud y el riesgo que existen en los perros y gatos al no vacunarlos. Se fomenta el control de las mascotas, desarrollando las actividades de esterilización para evitar  el incremento de la población canina. Se proporcionan consultas veterinarias, con servicios de esterilización canina y felina, observación de animales, necropsias y sacrificio de animales, entre otras.</t>
  </si>
  <si>
    <t>215</t>
  </si>
  <si>
    <t>Evento</t>
  </si>
  <si>
    <t>Objetivo: Incentivar y acercar a la población a eventos culturales  que se realizan dentro de la demarcación.</t>
  </si>
  <si>
    <t>Se creó la Compañía de Teatro Profesional de Azcapotzalco que conformará en este año seis montajes que servirán como apoyo a la programación de las actividades culturales, también se programarán presentaciones callejeras y a la vez en coordinación con la comunidad se conformarán compañías de teatro en colonias, barrios y unidades habitacionales.</t>
  </si>
  <si>
    <t>Se incrementó el número de actividades desarrolladas en los 11 espacios culturales, aproximadamente se llevaron a cabo actividades entre las cuales destacan clases de piano, guitarra, violín, oratoria, danza, ballet, náhuatl, creación artística, pintura, entre otras. Por tal motivo el número de usuarios y asistentes de los espacios culturales aumentó considerablemente dando un aproximado de 1,600 personas.</t>
  </si>
  <si>
    <t>Se promovió la práctica deportiva disciplinada con la realización de 197 eventos deportivos, como clases de zumba en 14 espacios dentro de la Delegación, Paseos Ciclistas (cada sábado), acondicionamiento físico personalizado, lima-lama y basquetbol. Comenzó el funcionamiento de dos escuelas gratuitas de fútbol en los Deportivos de Azcapotzalco y Ceylán. Como parte de la política del fomento al deporte, se estableció el Programa de Apoyo Económico a Niñas y Niños Chintololos que practican alguna actividad deportiva, para beneficio de 360 infantes. Así mismo, se establece el Programa de Apoyo a Deportistas de Alto Rendimiento que beneficia a 20 atletas. Está funcionando además, la oferta de las actividades deportivas a jóvenes inscritos en el Programa de Apoyo Económico a Estudiantes de 1° y 2° de Secundaria. Para vincular a la población con los deportes desde el punto de vista recreativo y de reconstrucción del tejido social, se realizaron carreras atléticas, festivales, torneos deportivos y apoyo a Fiestas Patronales, destacando el Primer Torneo de Futbol de Barrios Chintololos. En estas actividades hay siempre una motivación social como vincular a los miembros de la familia y a la comunidad. En este trimestre, se inició el curso de formación para instructores e instructoras de Yoga, con una participación de 25 personas.</t>
  </si>
  <si>
    <t>Para continuar reconstruyendo el tejido social y promover la práctica deportiva como mecanismo de prevención de problemas de salud y adicciones, se instalaron 3 nuevos gimnasios urbanos en Croc l–El Rosario, en la UAM Azcapotzalco y en Lerdo de Tejada No. 391, Las Trancas.</t>
  </si>
  <si>
    <t>8</t>
  </si>
  <si>
    <t>222</t>
  </si>
  <si>
    <t>115</t>
  </si>
  <si>
    <t>Objetivo: Acceso a una vida libre de violencia</t>
  </si>
  <si>
    <t>A la Casa de la Emergencia son canalizadas por diversas instituciones relacionadas a la violencia de género aquellas mujeres, hijas e hijos violentados en el seno familia. De inmediato se recibe a las y los afectados y se les ubica dentro de la Casa de la Emergencia en la cual se les proporciona alimentación y estancia.</t>
  </si>
  <si>
    <t>225</t>
  </si>
  <si>
    <t>30</t>
  </si>
  <si>
    <t>Objetivo: Impulsar el envejecimiento digno, la no discriminación y la inclusión social de los adultos mayores</t>
  </si>
  <si>
    <t>Para impulsar el envejecimiento digno, la no discriminación y la inclusión social,  la Delegación Azcapotzalco promueve la política pública a favor de los Adultos Mayores, para quienes se desarrollan los “Sábados de Danzón”, los cuales completaron un total de 12 eventos.</t>
  </si>
  <si>
    <t>9</t>
  </si>
  <si>
    <t>229</t>
  </si>
  <si>
    <t>820</t>
  </si>
  <si>
    <t>Objetivo: Atención y Alimentación a Niños y Niñas de los Centros de Desarrollo Infantil (CENDI)</t>
  </si>
  <si>
    <t>La Casa de Emergencia abierta en la Delegación Azcapotzalco para Mujeres Víctimas de Violencia, tiene el objetivo de constituirse en un espacio para salvaguardar la integridad física y emocional de las mujeres, de sus hijas e hijos. Se les brinda una estancia segura y alimentación sana durante un periodo de tres a cinco días. Como parte de los servicios que proporciona gratuitamente se encuentran contención psicológica, asesoría jurídica y de trabajo social, habilidades para el trabajo, además de acompañamientos al trámite de medidas precautorias y audiencias en juzgados del penal norte.</t>
  </si>
  <si>
    <t>Como parte de la infraestructura de desarrollo social, se cuenta con un espacio físico denominado “Casa de Día para el Adulto Mayor”. En este recinto se desarrollan actividades como taller de manualidades, video cine, yoga, acondicionamiento físico, libro club, préstamo de libros, baile de salón, juegos de mesa, zumba, pilates, torneos de dominó. Durante este periodo ha asistido una población constante de 30 personas. Se impartieron 265 actividades.</t>
  </si>
  <si>
    <t>Con el propósito de apoyar económicamente a las madres y padres trabajadores de esta demarcación, la Delegación Azcapotzalco, a través del programa social “Atención y Alimentación a Niños, Niñas y Personal Docente de los Centros de Desarrollo Infantil CENDI´S”, brinda de manera gratuita alimentación balanceada a fin de mejorar la nutrición de los niñas y niños de entre 8 meses y 5 años de edad, inscritos en los catorce Centros de Desarrollo Infantil (CENDI´S) ubicados en esta demarcación. De esta forma se refrenda el derecho a la protección y asistencia social, a la salud y una mejor calidad de vida. A través de este programa se fortalece además, el desarrollo físico y cognitivo de los infantes, procurando brindar una educación integral de acuerdo a los estándares establecidos por la Secretaría de Educación Pública. Actualmente en los 14 CENDI´S de la demarcación, se atienden a 820 niñas y niños, aunque el programa tiene un alcance de hasta 900 beneficiarios.</t>
  </si>
  <si>
    <t>230</t>
  </si>
  <si>
    <t>769</t>
  </si>
  <si>
    <t>Objetivo: Brindar servicios y ayuda de asistencia social a la ciudadanía de la demarcación.</t>
  </si>
  <si>
    <t>7</t>
  </si>
  <si>
    <t>3</t>
  </si>
  <si>
    <t>232</t>
  </si>
  <si>
    <t>21</t>
  </si>
  <si>
    <t>Objetivo: Disminuir  los índices de desempleo en los habitantes de la demarcación.</t>
  </si>
  <si>
    <t>Se han realizado "Micro-Ferias de Empleo", en las que participan empresas ofertando sus vacantes directamente a los buscadores de empleo para que sean contratados de manera inmediata.</t>
  </si>
  <si>
    <t>Empresa</t>
  </si>
  <si>
    <t>840</t>
  </si>
  <si>
    <t>Objetivo: Proporcionar capacitación y desarrollo a los microempresarios de esta demarcación para lograr un crecimiento en sus empresas y puedan continuar con la generación de empleos.</t>
  </si>
  <si>
    <t>El Centro de vinculación empresarial brinda atención a la ciudadanía sobre los diferentes servicios que ofrece como: financiamientos ante el Fondo de Desarrollo Social (FONDESO) y la Secretaría de Trabajo y Fomento al Empleo (STyFE, Asesoría para la elaboración de proyectos, asesoría fiscal y legal, uso de suelo y capacitación)</t>
  </si>
  <si>
    <t>Se impartieron los siguientes cursos: "Sé emprendedor y forma tu propio negocio", "Comercio electrónico", "Introducción a las Herramientos digitales y la importancia de las TICS en las PYMES", "Ventas". Se impartieron los Talleres: "Ventas", "Contabilidad" y "Mercadotecnia", logrando beneficiar a los ciudadanos que quieren emprender o mejorar su propio negocio.</t>
  </si>
  <si>
    <t>Se incrementó el número de actividades realizadas dentro de los Centros de Desarrollo Comunitario, en el Centro de Servicios Comunitarios y en el Módulo Providencia. Entre las actividades realizadas dentro de estos espacios están tae kwon do, tai chi, zumba, zumba kids, yoga, bordado y tejido, cocina, servicio dental, apoyo psicológico, estimulación temprana, introducción de nuevas tecnologías y medicina tradicional, entre otras.</t>
  </si>
  <si>
    <t>Como parte de la política pública a favor de los más necesitados se desarrollaron Brigadas de Servicios Comunitarios y Jornadas de Servicios Sociales en las que se otorgaron servicios gratuitos como corte de cabello, asesoría jurídica, círculo infantil, juegos de mesa, revisión de electrodomésticos, maquillaje infantil y toma de presión arterial.</t>
  </si>
  <si>
    <t>Se otorgan cursos, talleres, asistencia médica, dental y psicológica, estimulación temprana, platicas al desarrollo personal, familiar y comunitario, entre otras que atiendan las diferentes problemáticas de cada zona de impacto de los centros de desarrollo comunitario, centro de  servicios comunitarios y el modulo providencia, así como proporcionar servicios dentro de las brigadas comunitarias.</t>
  </si>
  <si>
    <t>En los Centros de Desarrollo Comunitario, se ha elevado la cifra de talleres de Salud y Naturaleza a 30, ubicados en las siguientes colonias: Prados del Rosario, Jardín Azpeitia, San Marcos, Petrolera, San Miguel Amantla, El Jagüey, San Alvarado, Potrero del Llano, Hogares Ferrocarrileros, La Raza, San Rafael, Del Gas, Providencia, El Recreo, Electricistas, Tlatilco, Euzkadi, Victoria de las Democracias, Xochinahuac, San Pedro Xalpa y San Andrés. En estos talleres se imparten cursos, asistencia médica, dental y psicológica, estimulación temprana, pláticas para el desarrollo personal, familiar y comunitario, entre otras. Enfocado a atender las diferentes problemáticas de cada zona de impacto de los Centros de Desarrollo Comunitario, Centro de  Servicios Comunitarios y el Módulo Providencia, también proporcionan servicios dentro de las brigadas comunitarias. Hasta el momento cuentan con 80 promotores y el apoyo de 400 Replicadores Solidarios.</t>
  </si>
  <si>
    <t xml:space="preserve">Como parte de la política pública a favor de los más necesitados, se desarrollaron las Brigadas de Servicios Comunitarios y Jornadas de Servicios Sociales, de manera itinerante, en las que se otorgaron servicios gratuitos como corte de cabello, reparación de electrodomésticos y calzados, asesoría jurídica, círculo infantil, juegos de mesa, maquillaje infantil y toma de presión arterial. </t>
  </si>
  <si>
    <t xml:space="preserve">Como parte de la política de consolidación de una estrategia sostenible de ampliación de la oferta de alimentos saludables a bajo costo, en las unidades territoriales con índices de marginación medio, alto y muy alto; continúa el funcionamiento del comedor público ubicado en el Centro de Desarrollo Comunitario San Pedro Xalpa, así como el comunitario, Emiliano Zapata, en el Centro de Atención del mismo nombre, los cuales ofrecen 100 comidas diarias, en el primero gratuitas y en el segundo, con una cuota de recuperación de 10 pesos. </t>
  </si>
  <si>
    <t>En los Centros de Asistencia Social especializados, se brindan servicios dirigidos a diferentes sectores de la población. El Módulo de Atención a Jóvenes Azcapotzalco (MAJA), ubicado en el Centro de la Colonia San Marcos, ofrece talleres y actividades dirigidos a sensibilizar a la población joven con las principales problemáticas actuales como comunicación, prevención de la violencia escolar, búsqueda de identidad, métodos anticonceptivos y prevención de infecciones de transmisión sexual, obesidad, diabetes e hipertensión. Así mismo, brinda servicios de regularización escolar y talleres de difusión para las diferentes colonias de la Delegación, así como a escuelas primarias. Entre julio y septiembre, fueron atendidas cuatro Escuelas (dos secundarias y dos primarias) para un total de 426 adolescentes, niñas y niños; 40 padres de familia y 37 docentes (incluyendo personal de CENDIS de la Delegación). El Centro de Atención Integral a las Adicciones, ubicado en la Colonia San Pedro Xalpa, trabaja en la disminución del consumo de drogas y sustancias adictivas, y en favorecer la atención y rehabilitación de la población afectada, a través de actividades de habilidades para la vida y herramientas para el trabajo (alfabetización certificada y taller de salud y naturaleza), con el propósito de que incrementen las probabilidades de éxito en su reinserción social. Se atendieron 27 usuarios con proceso terapéutico iniciado y con seguimiento. El Módulo de Bienestar Social Providencia, ubicado en la colonia del mismo nombre, se propone fortalecer la condición de vida de las personas con discapacidad y en condición de vulnerabilidad, así como combatir las prácticas discriminatorias que generan exclusión y maltrato. En el úñtimo trimestre se han atendido a 2 usuarios y usuarias permanentes y 40 ambulatorios.</t>
  </si>
  <si>
    <t>El programa de “Apoyo Económico a Adultos Mayores 60 – 64”, atiende a los adultos que por no estar económicamente activos se siente aislados y poco útiles, debido a que su edad no les permite competir en el ámbito laboral, causándoles problemas emocionales. Se les proporciona apoyo a adultos de 60 a 64 años seis medes de edad, que habiten en la Delegación Azcapotzalco en zonas de alta y muy alta marginación, dándoles la oportunidad de incorporarse en la vida productiva y apoyándolos a mejorar su calidad de vida. En el mes de septiembre, se entregaron 300 apoyos económicos a adultos mayores, siendo la meta física establecida en las Reglas de Operación del Programa Social, cubriendo 65 colonias.</t>
  </si>
  <si>
    <t>Con el fin de acercar la cultura y las artes a la comunidad chintolola a través de espectáculos de calidad, durante el trimestre julio-septiembre, nuestra Delegación fue sede del III Encuentro de Folklore Latinoamericano “Mi cultura, mis tradiciones”, que tuvo como país invitado a Colombia y, del 1er Encuentro Metropolitano de Danza Regional, aportando entre los dos,  20 funciones en espacios de la delegación y alojando a 25 grupos de danza regional, para el disfrute de 4,300 personas. Para fomentar la cultura y la memoria histórica, se conformó el Grupo de Danza Regional de la Delegación Azcapotzalco, en dos categorías: infantil y juvenil, en el que participan 100 personas. Se realizaron homenajes a grandes símbolos de la cultura popular mexicana como Consuelito Velázquez por los 100 años de su muerte y José José por sus 50 años de trayectoria, para el disfrute de miles de chintololos.  La Compañía de Teatro Profesional de Azcapotzalco, iniciativa de esta administración, ofreció 35 funciones en diversos espacios de la delegación, como centros culturales, colonias, escuelas y eventos programados de la delegación, con la presencia de 1200 personas. En el mismo sentido, la Banda Sinfónica de Azcapotzalco, ejecutó 25 presentaciones en toda la demarcación, participando en festejos patronales, clausuras de fin de cursos en escuelas primarias y secundarias, Sábados de Danzón y Domingo de Concierto en el Jardín Hidalgo, para beneficio de 1500 personas. A favor de nuestra niñez y juventud, se impartieron Cursos de verano en seis centros culturales, con actividades de teatro, danza, canto, artes plásticas, manualidades, cartonería y talleres de glifos, bajo distintas técnicas en los que participaron 350 niñas y niños. En el Foro Cultural Azcapotzalco, se programaron más de 15 funciones de teatro y danza gratuitos, abriendo sus puertas a 3000 personas de la demarcación. Para llevar la cultura a los espacios públicos, el programa “Cultura en las Calles” programó más de 50 espacios, con actividades de teatro, danza, música, canto, pláticas y talleres; beneficiando a 1500 personas. En el Parque Tezozómoc, se brindaron 24 espectáculos culturales, como obras de teatro, danza y música con 1400 participantes. También celebraron el Día Internacional de la Juventud, con la entrega de 35 reconocimientos a jóvenes destacados en la administración pública, deporte, arte y escuelas; así como diferentes actividades de música, bebida, danza y charlas para el disfrute de 500 jóvenes. Uno de los logros más destacados en este período, fue la recepción de los primeros 30 ajolotes en el Centro Cultural y Ambiental La Hormiguita, para su preservación y que los chintololos puedan conocerlos y aprender de ellos. Para rescatar nuestra memoria histórica e identidad, el proyecto Chocolateando en la Casa de la Cultura, reúne a la población con cronistas de la delegación para escuchar y compartir las crónicas y leyendas de Azcapotzalco, a estas sesiones asistieron 250 personas.</t>
  </si>
  <si>
    <t>La Dirección de Desarrollo Social se propuso en este trimestre, continuar el fomento de la lectura, los talleres literarios y apoyo a la superación educacional de niñas, niños, jóvenes, adultos y adultos mayores de Azcapotzalco. Destaca,  la entrega de tarjetas del Programa de Apoyo Económico a Estudiantes de 1° y 2° de Secundaria, a la cual asistieron 2 mil alumnos y padres de familia. También en apoyo a la educación media superior, se donó espacio del Mercado al CECATI No. 155, con el que se beneficiará a 2 mil estudiantes. Los servicios de bibliotecas como préstamo de libros a domicilio, estantería abierta, aulas digitales, asesoría para adultos INEA, talleres literarios y talleres de lectura, atendieron a 7,751 personas. El programa de turismo social, realizó 14 recorridos turísticos por el Museo Nacional de Arte (MUNAL), Museo Tezozómoc del Instituto Politécnico Nacional, Desierto de los Leones, Centro de Xochimilco y el tradicional recorrido turístico e histórico en el centro de la Delegación Azcapotzalco; beneficiando a un total de 570 personas, de las cuales 130 pertenecen a la “Asociación de Adultos Mayores por la Dignidad”. Se llevó a cabo la firma del Convenio para el Desarrollo Turístico de Azcapotzalco con la Secretaría de Turismo de la Ciudad de México, que permitirá la rehabilitación de dos museos para exhibir el acervo de piezas arqueológicas de nuestra demarcación e incrementar el número de autobuses turísticos que recorren Azcapotzalco. 11 de las 12 bibliotecas públicas participaron en los cursos de verano “Para vivir y aprender en comunidad”, con un total de asistencia de 3,533  niños, entre 6 y 12 años de edad. En septiembre, se celebró el ciclo “Cine Mexicano” en la sala abierta de la Casa de la Cultura Azcapotzalco, con películas como “Los Olvidados” de Luís Buñuel, “El Castillo de la Pureza” de Arturo Ripstein, “Los Caifanes” de Juan Ibáñez, “Amores perros” de Alejandro González Iñárritu, entre otras. Hasta la fecha han asistido un total de 50 personas.</t>
  </si>
  <si>
    <t>Azcapotzalco  cuenta con una fuerte tradición ceremonial, mediante la cual la población manifiesta sus tradiciones, festejos, fe y reivindica su derecho a conservar sus pueblos originarios. Por ello, se apoyaron 13 fiestas patronales con cuestiones logísticas (sillas, lonas, templetes y tablones). Para reactivar las actividades en el Centro de los Pueblos Originarios, se iniciaron talleres de Tonalama, Movimientos energéticos precuauhtémicos y toque del huehue, en coordinación con la Conformidad Ollinkan. Se realizó el evento  Restauración de las tradiciones de los pueblos de Anauak. Encuentro Azcapotzalco-Milpa Alta, con la participación de 96 expositores y una ponencia del Dr. Pablo Moctezuma, con el tema Soberanía. Igualmente, se celebró el Festival Yumhu Fest, con actividades como la exposición sobre la lucha del último bastión otomí de Tlaxcala para evitar la pérdida de las tierras en manos de empresarios trasnacionales, el rescate del idioma otomí, la preservación de las tradiciones y la participación de jóvenes en actividades sociales y culturales.</t>
  </si>
  <si>
    <t>El proyecto Azcapotzalco Ventana al Mundo, celebró la semana “Una Ventana a América Latina en Azcapotzalco”, con un ciclo de conferencia en el que se abordaron temas de actualidad con ponentes de Venezuela, Argentina, Chile, Brasil, Cuba y Bolivia, con la participación de aproximadamente 400 personas. Para homenajear a Tina Modotti, en el 120 Aniversario de su natalicio, se inauguró un busto en el Parque de Bolsillo en la Colonia El Recreo, como acto de hermandad y un lazo de unión, entre Italia, país de origen de Tina y el pueblo de Azcapotzalco.</t>
  </si>
  <si>
    <t>211</t>
  </si>
  <si>
    <t xml:space="preserve">Evento </t>
  </si>
  <si>
    <t>888</t>
  </si>
  <si>
    <t>Objetivo: Fomentar las actividades deportivas y recreativas para una vida más saludable en la comunidad de Azcapotzalco</t>
  </si>
  <si>
    <t>Se promovió la práctica deportiva disciplinada con la realización de 27 eventos deportivos entre los que destacan carreras atléticas, festivales deportivos, clases de zumba, exhibiciones de lucha libre, box y artes marciales, juegos eliminatorios de futbol y basquetbol, así como un torneo de barras. En dichos eventos se contó con una asistencia de aproximadamente 6,500 personas. Dentro de los siete centros y espacios deportivos a cargo de la Dirección General de Desarrollo Social se desarrollan aproximadamente 120 actividades de índole deportivo y recreativo, entre las más importantes que se desarrollan destacan acondicionamiento físico general, zumba, yudo, basquetbol, cachibol, futbol, yoga, box, atletismo, tae kwon do, voleibol, karate, danza aérea, ballet, entre otras.</t>
  </si>
  <si>
    <t>Durante este periodo se reanudó la relación institucional con el INDEPORTE después de 12 años de distanciamiento institucional, con este hecho se obtuvo el apoyo con canchas, hidratación, logística, con lo que se incrementaron el número de eventos organizados y por tanto el número de beneficiarios.</t>
  </si>
  <si>
    <t>Con el objetivo de incentivar el deporte de alto rendimiento y competitivo, se trabaja con atletas con bastante trayectoria y tiempo compitiendo a nivel nacional, primordialmente jóvenes. Las futuras generaciones de atletas de alto rendimiento están siendo detectadas con el programa de deporte social implementado en barrios, colonias y unidades habitacionales a fin de que den el paso al programa que ya se tiene elaborado.</t>
  </si>
  <si>
    <t>En el período comprendido entre abril y junio, se promovió la práctica deportiva disciplinada con la realización de 284 eventos deportivos entre los que destacan clases de zumba, paseos ciclistas y zumba para el cuidado de la salud, lima-lama y basquetbol, como actividades permanentes celebradas en centros deportivos y espacios públicos. Así mismo, para vincular a la población a los deportes como forma de recreación y reconstrucción del tejido social, se realizaron carreras atléticas, festivales y torneos deportivos. Estas actividades siempre tienen una motivación social como la celebración del Día del Niño, de la Madre o del Padre. Los torneos deportivos se han constituido como un mecanismo para favorecer las relaciones al interior de la comunidad chintolola, además de los beneficios que reportan para la activación física. Se han celebrado torneos de futbol, tae kwon do, cachibol, destacando de manera fundamental los Juegos Distritales 2015-2016, la Copa Ciudad de México de Basquetbol y   así como el Torneo de Voleibol por los Derechos de la Comunidad Lésbico-Gay. También en el trimestre se realizó un reconocimiento a los atletas de diferentes actividades deportivas.</t>
  </si>
  <si>
    <t xml:space="preserve">Se realizó el curso de verano con perfil deportivo, con una afluencia aproximada de 400 niños, niñas y jóvenes, en 7 sedes simultáneas. La Dirección de Deportes formó parte de la organización del Desfile Cívico por el Aniversario 206 de la Independencia el 15 de septiembre. En el desfile participaron 13,000 personas, el mismo día se presentaron las tradicionales funciones de Box y Lucha libre en el Parque Hundido, a las que asistieron aproximadamente 70 deportistas y 250 personas en el público. </t>
  </si>
  <si>
    <t xml:space="preserve">Para tratar de disminuir el abandono escolar entre las poblaciones más vulnerables de la Delegación, comenzó a operar el “Programa de Apoyo para Estudiantes de 1ro. y 2do. de Secundaria”. En la etapa julio septiembre, se brindó apoyo económico de $200.00 mensuales a 1,364 alumnos de entre 11 y 17 años de edad, de los cuales 703 son mujeres y 661 hombres, quienes estudian en secundarias públicas ubicadas en Azcapotzalco, distribuidos en 91 colonias, barrios, pueblos y unidades habitacionales de la Delegación. </t>
  </si>
  <si>
    <t>5</t>
  </si>
  <si>
    <t>20</t>
  </si>
  <si>
    <t>0</t>
  </si>
  <si>
    <t>Objetivo: Brindar atención a las demandas de la ciudadanía, tendientes a conservar y mantener en buen estado los inmuebles y áreas comunes de las Unidades Habitacionales</t>
  </si>
  <si>
    <t>El programa de Ayuda a Unidades Habitacionales tiene como objetivo brindar atención a las demandas de la ciudadanía, tendientes a conservar y mantener en buen estado los inmuebles y áreas comunes de las Unidades Habitacionales. Se propone mejorar las viviendas en condiciones de deterioro de las familias que habitan en estas unidades generando una corresponsabilidad social entre los habitantes, para contribuir al incremento del nivel de calidad de las viviendas. También busca promover la organización y participación de la población que habita en las Unidades Habitacionales, propiciando el trabajo en comunidad. El apoyo consiste en la pintura e impermeabilización de las Unidades Habitacionales. En agosto se realizó la entrega de pintura e impermeabilizante a 22 Unidades Habitacionales, cubriendo las colonias El Rosario, Azcapotzalco Centro, Santiago Ahuizotla y  El Recreo. Se entregaron un total de 738 cubetas de pintura y 628 cubetas de impermeabilizante, en 22 Unidades Habitacionales, beneficiando a 5,072 personas.</t>
  </si>
  <si>
    <t xml:space="preserve">La realización de Murales en los espacios públicos, busca crear una imagen urbana de ambiente cálido y  desarrollar un sentido de pertenencia entre la ciudadanía de Azcapotzalco; para mejorar el entorno que habitamos para nuestro desarrollo, por ello, la creación de murales, intenta brindar un placer visual para los ciudadanos. En el mes de agosto, se realizó el Mural “El Callejón del Beso”, en contra barda de la Unidad Habitacional de calle Libertad y Avenida Manuel Acuña, colonia Libertad, beneficiando directamente a 500 personas de la Unidad Habitacional e indirectamente a 5,000 personas, aproximadamente, las cuales transitan por esa zona.  </t>
  </si>
  <si>
    <t>Se llevaron a cabo Juntas de intercambio, en las cuales participaron empresas ofertando vacantes en el periodod Enero-Septiembre 2016.</t>
  </si>
  <si>
    <t>En la Oficina de fomento al empleo se brindó atención personalizada a 561 buscadores de empleo, canalizando a 265 personas a las empresas que ofertan sus vacantes, las cuales se encuentran registradas en la Oficina de Fomento al empleo, quedando contratadas 62 personas.</t>
  </si>
  <si>
    <t>Se realizaron 2 "Micro-Ferias de Empleo", en las que participaron 77 empresas ofertando sus vacanates a 365 buscadores de empleo, de los cuales quedaron contratados de manera inmediata 34 personas.</t>
  </si>
  <si>
    <t>Se realizó la Feria Anual del Empleo 2016, en la explanada Delegacional, en la que participaron 83 empresas, ofertando 3,635 vacantes a más de 1,083 buscadores de empleo, quedando contratados hasta el momento 14 personas y los demás siguen en proceso de contratación.</t>
  </si>
  <si>
    <t>Se realizó un reclutamiento de empleo en coordinación con la Oficina de Fomento al empleo, con las empresas Soriana, Accel, Marchand, Sears, Corefri, AMP Calidad en Maquilas, Grupo Batia, Sigmaseg, The Home Depot y Solución de personal las cuales ofertaron sus vacantes directamente a los solicitantes.</t>
  </si>
  <si>
    <t>224</t>
  </si>
  <si>
    <t>Se vincularon 30 personas a "FONDESO" para la posible obtención de un microcrédito, emanados del curso "Sé emprendedor y forma tu propio negocio"</t>
  </si>
  <si>
    <t>Se llevó a cabo la 2da Gran Feria de Proveedores "Hecho en Azcapo" en las instalaciones del Centro de Negocios Internacional de Azcapotzalco, en la que participaron 95 empresas, de las cuales a 90 se les brindó una plática de Protección civil, teniendo la visita de 200 ciudadanos.</t>
  </si>
  <si>
    <t>204</t>
  </si>
  <si>
    <t>Objetivo: Proporcionar seguridad a la población, concientizar y fomentar acciones de prevención en caso de desastres naturales y/o emergencias. Atender las demandas de los ciudadanos en materia de Protección civil.</t>
  </si>
  <si>
    <t>Atención de emergencias: Realizamos 2330 servicios de atención pre-hospitalaria, primer contacto y mitigación de riesgo. Realizamos 48 operativos para brindar asistencia técnica y acompañamiento a eventos culturales y tradicionales. Implementamos 4 OPERATIVOS de gran magnitud:1.- Día de la Madre; recorridos en Panteón San Isidro, Panteón de Santa Lucía, y Panteón de Santa Cruz Acayucan. Además, se instalaron dos centros de hidratación para los visitantes. 2.- Día del Padre: Recorrido en instalación de centro de hidratación en Panteón San Isidro.  3.- Temporada de lluvias: Llevamos a cabo 12 recorrido, en los cuales detectamos 18 puntos de riesgo de encharcamiento. 4.- Por contingencia meteorológica (Vientos), 132 árboles caídos y en riesgo por fuertes vientos, con la formación de 12 brigadas en coordinación y el apoyo de las Direcciones operativos Delegacionales y la participación de 160 trabajadores de toda la delegación, así como apoyo de asociaciones civiles de voluntarios (corsarios)
Dentro de este campo de actividades, cabe señalar que cubrimos a una franja poblacional del orden de 67,670 habitantes. Y tuvimos presencia en las siguientes colonias:
Azcapotzalco Centro, Aguilera, Industrial Vallejo, La Providencia, Nueva Santa María, Prados del Rosario, Prohogar, Reynosa Tamaulipas, San Álvaro, San Juan Tilhuaca, San Marcos, San Pedro Xalpa, Santa Apolonia, Santa Bárbara, Santa Cruz Acayucan, Santa Lucía, Santiago Ahuizotla, Santo Domingo, U.H El Rosario, Victoria de la Democracias, San Sebastián y Santa Ines.</t>
  </si>
  <si>
    <t xml:space="preserve">Fomento a  la cultura de Prevención: Se realizaron 100 cursos y charlas en materia de protección civil, evaluamos 75 simulacros de sismo e incendio, visitamos 25 edificios delegacionales para efectuar revisión en materia de protección civil, llevamos a cabo recorridos de revisión en 46 planteles educativos: 1)Jardín de Niños: Herminio Kenny, Itzccan, Club 20-30, Álvaro Gálvez y Fuentes y Jardín de Niños Jamaica. 2) Escuelas Primarias: Felipe Ángeles, 15 de Septiembre, Francisco de Paula Herrati, América Latina, República de Francia, Maestro José Vasconcelos, Vidal Rivero, Lic. Atenedoro Monroy, José Vasconcelos, Héroes del Sur, Esperanza Velasco Zuleta, Tierra y Libertad, Martín Oyamburu, Francisco J. Mujica, Faja de Oro, Julio Verne, Lic. Adolfo López Mateos, República de Ghana, Maestro Mexicano, Profesor Leopoldo Kiel, José Arturo Pichardo, Emperador Cuitláhuac, Pablo Neruda, Cándido Navarro, Cesar López de Lara, 13 de septiembre de 1849, Niño Agrarista, Justo Sierra, maestro Julio García, Francisco Javier Mina, Jesús Sotelo Inclán, Petróleos Mexicanos, Kioto y Magisterio Mexicano. 3)Escuela Secundaria: Iván Petrovich Pavlov, Estado de Israel 4)Escuela Medio Superior: Conalep México Canadá, CETIS 4, Escuela de Cronistas Diego Monroy, y Escuela Normal Superior.    
 </t>
  </si>
  <si>
    <t>Empresa Segura: Llevamos a cabo visitas de revisión en 43 empresas:
Comercial Mexicana, Soriana (3 visitas), Walmart, Siemens Inmobiliaria, Town Center  Rosario, Ferrovalle, Arena Ciudad de México, Bar Julio’s, Cinemex Pabellón Azcapotzalco, Parque Jardín, Patio la Raza, Steren, PICAL Pantaco, Suburbia, Tok’s, Unitec, Bodegas Alianza, Pastelería, Pastelería La Esperanza, Superficies y Diseño, Cuétara, Bimbo, PAMEX, Richi, Elma BBQ, Hotel Dux de Viena, Hotel Heraldo, Arcaultelco, Glass, Alegre Capricho, Predio de Antena de Telecomunicaciones, Cuchillas de Calidad, Servicio Jopel, Hotel Villas Plaza del Rey, Autozone, Hotel Sol, Hotel Prohogar, Hotel Torremolinos, Hotel Polimpio, Centro Educativo Compromiso con la Niñez S.C., Oasis Residencial y Gas Natural.</t>
  </si>
  <si>
    <t>Evaluación de simulacros:
Empresas: 6
Edificios públicos: 5</t>
  </si>
  <si>
    <t>Atención a Viviendas: Se han realizado 210 visitas de revisión a viviendas en materia de protección civil, de las cuales se han desprendido 179 dictámenes técnicos.
Descripción de actividad: nuestro equipo técnico realiza una exhaustiva revisión ocular a fin de diagnosticar riesgos en domicilios solicitados, levanta riesgo fotográfico y toma nota de los puntos vulnerables de la vivienda,posteriormente se elabora una opinión técnica escrita que se entrega personalmente al peticionario.</t>
  </si>
  <si>
    <t>Se ha impartido 17 cursos de capacitación. Cada curso tiene una duración de 8 horas y cuenta con los siguientes módulos: primeros auxilios, evaluación de inmuebles y prevención y combate de incendios. Se han impartido 10 charlas.</t>
  </si>
  <si>
    <t>Se requirió programa interno a 301 empresas y 52  pequeños negocios, de lo cual se derivó:
Revalidaciones de Programa Interno: 160
Revisiones de Programa Interno: 283
Cuestionarios de Autodiagnóstico para pequeños negocios: 78</t>
  </si>
  <si>
    <t>Se atendieron 882 emergencias: atropellados, enfermos y lesionados de diversa índole, en las que se brindaron atención de primer contacto. Así como mitigación de riesgo por fugas de agua, fugas de gas, árboles en riesgo, percances automovilísticos, encharcamientos y socavamientos.</t>
  </si>
  <si>
    <t>Se proporcionó asistencia técnica para la realización de 28 eventos que implicaron la concentración multitudinaria de ciudadanos.</t>
  </si>
  <si>
    <t>Se realizaron visitas de revisión en materia de protección civil:
-Edificios públicos: 26
-Edificios particulares: 7
-Empresas: 7
-Escuelas:4
-Vía pública: 4</t>
  </si>
  <si>
    <t>Se celebró la primera sesión del comité de Prevención, emanado del Consejo Delegacional de Protección civil, donde se realizaron trabajos para generar un análisis de vulnerabilidad en la totalidad de los edificios e instalaciones delegacionales, con el propósito de lograr la integraciónde los programas internos de protección civil.</t>
  </si>
  <si>
    <t>Los días 17 y 18 de septiembre de 2016 se realizó la Primer Feria de Protección civil Azcapotzalco, en la que se organizó y coordinó la participación de diversas instancias gubernamentales, como son: Secretaría de Seguridad Pública de la Ciudad de México, Secretaría de Protección civil de la Ciudad de México, Heróico cuerpo de bomberos. De igual forma, contamos con la presencia de las siguientes empresas: Bridge Partners, Henkel, Lala, IPF y Ferrovalle. Contando son una afuencia de 2,000 personas aproximadamente.</t>
  </si>
  <si>
    <t xml:space="preserve">Atendimos y apoyamos 9 incendios de gran magnitud:
- Fábrica de electrodomésticos en el municipio de Tlalnepantla.
- Instalaciones de PICAL PANTACO ( en 2 ocasiones)
- Pastizales contiguos al  vaso regulador entre Naucalpan y Tlalnepantla ( en 2 ocasiones)
- Empresa STEREN
- Fabrica de alimentos, Zona Industrial Las Armas
- Productora de Alimentos, Col, San Francisco Tetecala
- Bodega de muebles, ubicada en las instalaciones de PICAL PANTACO
Activamos Sistema de Comando de Incidencia para atender fuga  severa de gas natural en San Pablo Xalpa </t>
  </si>
  <si>
    <t xml:space="preserve">Simulacro conmemorativo del 19 de Septiembre de 1985
Coordinamos simulacro con hipótesis de sismo y derrame líquido de químico peligroso en la coloia Industrial Vallejo, en la que participaron diversas dependencias gubernamentales y empresas, entre las que se encuentran: Secretaría de Protección civil de la Ciudad de México, Secretaría de Seguridad pública, Plan de Ayuda Mutua Industrial, FERROVALLE y Heróico cuerpo de Bomberos. en este ejercicio, el total de personas evacuadas y replegadas fue de 560.
</t>
  </si>
  <si>
    <t>A)  Satisfactorio
Se dio prioridad al avence de meta física. Las estimaciones que corresponden a esta actividad institucional están en revisión.</t>
  </si>
  <si>
    <t>Lic. Víctor Manuel Motta Mercado</t>
  </si>
  <si>
    <t>Director General de Administración</t>
  </si>
</sst>
</file>

<file path=xl/styles.xml><?xml version="1.0" encoding="utf-8"?>
<styleSheet xmlns="http://schemas.openxmlformats.org/spreadsheetml/2006/main">
  <numFmts count="11">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
    <numFmt numFmtId="170" formatCode="#,##0.00_ ;\-#,##0.00\ "/>
    <numFmt numFmtId="171" formatCode="0.000%"/>
    <numFmt numFmtId="172" formatCode="0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0"/>
      <color rgb="FF000000"/>
      <name val="Times New Roman"/>
      <family val="1"/>
    </font>
    <font>
      <sz val="10"/>
      <name val="Arial"/>
      <family val="2"/>
    </font>
    <font>
      <sz val="10"/>
      <name val="Arial"/>
      <family val="2"/>
    </font>
    <font>
      <b/>
      <sz val="9"/>
      <name val="Gotham Rounded Book"/>
    </font>
    <font>
      <b/>
      <sz val="7"/>
      <name val="Gotham Rounded Book"/>
    </font>
    <font>
      <sz val="9"/>
      <name val="Arial"/>
      <family val="2"/>
    </font>
    <font>
      <b/>
      <sz val="18"/>
      <color theme="3"/>
      <name val="Cambria"/>
      <family val="2"/>
    </font>
    <font>
      <sz val="9"/>
      <name val="Gotham Rounded Book"/>
    </font>
    <font>
      <sz val="10"/>
      <name val="Gotham Rounded Book"/>
    </font>
  </fonts>
  <fills count="43">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5">
    <xf numFmtId="0" fontId="0" fillId="0" borderId="0"/>
    <xf numFmtId="43" fontId="5"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0" fontId="7" fillId="0" borderId="0"/>
    <xf numFmtId="0" fontId="6" fillId="0" borderId="0"/>
    <xf numFmtId="0" fontId="6" fillId="0" borderId="0"/>
    <xf numFmtId="0" fontId="25" fillId="0" borderId="0"/>
    <xf numFmtId="0" fontId="6" fillId="0" borderId="0"/>
    <xf numFmtId="0" fontId="25" fillId="0" borderId="0"/>
    <xf numFmtId="0" fontId="5" fillId="0" borderId="0"/>
    <xf numFmtId="0" fontId="5" fillId="0" borderId="0"/>
    <xf numFmtId="9" fontId="9" fillId="0" borderId="0" applyFont="0" applyFill="0" applyBorder="0" applyAlignment="0" applyProtection="0"/>
    <xf numFmtId="9" fontId="9"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33" borderId="0" applyNumberFormat="0" applyBorder="0" applyAlignment="0" applyProtection="0"/>
    <xf numFmtId="0" fontId="30" fillId="3" borderId="0" applyNumberFormat="0" applyBorder="0" applyAlignment="0" applyProtection="0"/>
    <xf numFmtId="0" fontId="35" fillId="7" borderId="19" applyNumberFormat="0" applyAlignment="0" applyProtection="0"/>
    <xf numFmtId="0" fontId="37" fillId="8" borderId="22" applyNumberFormat="0" applyAlignment="0" applyProtection="0"/>
    <xf numFmtId="0" fontId="36" fillId="0" borderId="21" applyNumberFormat="0" applyFill="0" applyAlignment="0" applyProtection="0"/>
    <xf numFmtId="0" fontId="29" fillId="0" borderId="0" applyNumberFormat="0" applyFill="0" applyBorder="0" applyAlignment="0" applyProtection="0"/>
    <xf numFmtId="0" fontId="41" fillId="10"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33" fillId="6" borderId="19" applyNumberFormat="0" applyAlignment="0" applyProtection="0"/>
    <xf numFmtId="166" fontId="42" fillId="0" borderId="0" applyFont="0" applyFill="0" applyBorder="0" applyAlignment="0" applyProtection="0"/>
    <xf numFmtId="0" fontId="9" fillId="0" borderId="0"/>
    <xf numFmtId="0" fontId="31" fillId="4"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7"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6" fillId="0" borderId="0" applyFont="0" applyFill="0" applyBorder="0" applyAlignment="0" applyProtection="0"/>
    <xf numFmtId="44" fontId="43" fillId="0" borderId="0" applyFont="0" applyFill="0" applyBorder="0" applyAlignment="0" applyProtection="0"/>
    <xf numFmtId="0" fontId="32" fillId="5" borderId="0" applyNumberFormat="0" applyBorder="0" applyAlignment="0" applyProtection="0"/>
    <xf numFmtId="0" fontId="6" fillId="0" borderId="0"/>
    <xf numFmtId="0" fontId="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9"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3" fillId="0" borderId="0"/>
    <xf numFmtId="0" fontId="6" fillId="0" borderId="0"/>
    <xf numFmtId="0" fontId="44" fillId="0" borderId="0"/>
    <xf numFmtId="0" fontId="4" fillId="9" borderId="23" applyNumberFormat="0" applyFont="0" applyAlignment="0" applyProtection="0"/>
    <xf numFmtId="0" fontId="9" fillId="34" borderId="23" applyNumberFormat="0" applyFont="0" applyAlignment="0" applyProtection="0"/>
    <xf numFmtId="0" fontId="34" fillId="7" borderId="2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6" fillId="0" borderId="0" applyNumberFormat="0" applyFill="0" applyBorder="0" applyAlignment="0" applyProtection="0"/>
    <xf numFmtId="0" fontId="40" fillId="0" borderId="24" applyNumberFormat="0" applyFill="0" applyAlignment="0" applyProtection="0"/>
    <xf numFmtId="9" fontId="45" fillId="0" borderId="0" applyFont="0" applyFill="0" applyBorder="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19" applyNumberFormat="0" applyAlignment="0" applyProtection="0"/>
    <xf numFmtId="0" fontId="34" fillId="7" borderId="20" applyNumberFormat="0" applyAlignment="0" applyProtection="0"/>
    <xf numFmtId="0" fontId="35" fillId="7" borderId="19" applyNumberFormat="0" applyAlignment="0" applyProtection="0"/>
    <xf numFmtId="0" fontId="36" fillId="0" borderId="21" applyNumberFormat="0" applyFill="0" applyAlignment="0" applyProtection="0"/>
    <xf numFmtId="0" fontId="37" fillId="8" borderId="22"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24" applyNumberFormat="0" applyFill="0" applyAlignment="0" applyProtection="0"/>
    <xf numFmtId="0" fontId="4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41" fillId="33" borderId="0" applyNumberFormat="0" applyBorder="0" applyAlignment="0" applyProtection="0"/>
    <xf numFmtId="0" fontId="3" fillId="0" borderId="0"/>
    <xf numFmtId="0" fontId="3" fillId="9" borderId="23" applyNumberFormat="0" applyFont="0" applyAlignment="0" applyProtection="0"/>
    <xf numFmtId="44" fontId="46"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2" fillId="0" borderId="0"/>
    <xf numFmtId="0" fontId="2" fillId="0" borderId="0"/>
    <xf numFmtId="9" fontId="9" fillId="0" borderId="0" applyFont="0" applyFill="0" applyBorder="0" applyAlignment="0" applyProtection="0"/>
    <xf numFmtId="9" fontId="9" fillId="0" borderId="0" applyFont="0" applyFill="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4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9" fillId="9" borderId="23" applyNumberFormat="0" applyFont="0" applyAlignment="0" applyProtection="0"/>
    <xf numFmtId="9" fontId="5" fillId="0" borderId="0" applyFont="0" applyFill="0" applyBorder="0" applyAlignment="0" applyProtection="0"/>
    <xf numFmtId="9" fontId="9" fillId="0" borderId="0" applyFont="0" applyFill="0" applyBorder="0" applyAlignment="0" applyProtection="0"/>
    <xf numFmtId="0" fontId="50" fillId="0" borderId="0" applyNumberFormat="0" applyFill="0" applyBorder="0" applyAlignment="0" applyProtection="0"/>
  </cellStyleXfs>
  <cellXfs count="559">
    <xf numFmtId="0" fontId="0" fillId="0" borderId="0" xfId="0"/>
    <xf numFmtId="0" fontId="10" fillId="0" borderId="0" xfId="0" applyFont="1"/>
    <xf numFmtId="0" fontId="16" fillId="0" borderId="0" xfId="0" applyFont="1" applyAlignment="1">
      <alignment horizontal="justify"/>
    </xf>
    <xf numFmtId="0" fontId="16" fillId="0" borderId="0" xfId="0" applyFont="1"/>
    <xf numFmtId="0" fontId="15" fillId="0" borderId="1" xfId="0" applyFont="1" applyBorder="1" applyAlignment="1">
      <alignment horizontal="center" vertical="top"/>
    </xf>
    <xf numFmtId="0" fontId="17" fillId="0" borderId="1" xfId="0" applyFont="1" applyBorder="1" applyAlignment="1">
      <alignment vertical="top"/>
    </xf>
    <xf numFmtId="2" fontId="17" fillId="0" borderId="1" xfId="0" applyNumberFormat="1" applyFont="1" applyBorder="1" applyAlignment="1">
      <alignment vertical="top"/>
    </xf>
    <xf numFmtId="0" fontId="15" fillId="0" borderId="3" xfId="0" applyFont="1" applyBorder="1" applyAlignment="1">
      <alignment horizontal="center" vertical="top"/>
    </xf>
    <xf numFmtId="0" fontId="17" fillId="0" borderId="3" xfId="0" applyFont="1" applyBorder="1" applyAlignment="1">
      <alignment vertical="top"/>
    </xf>
    <xf numFmtId="0" fontId="15" fillId="0" borderId="4" xfId="0" applyFont="1" applyBorder="1" applyAlignment="1">
      <alignment horizontal="center" vertical="center" wrapText="1"/>
    </xf>
    <xf numFmtId="0" fontId="13"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center" vertical="top"/>
    </xf>
    <xf numFmtId="0" fontId="14" fillId="0" borderId="0" xfId="0" applyFont="1" applyAlignment="1">
      <alignment horizontal="left" vertical="top" indent="9"/>
    </xf>
    <xf numFmtId="0" fontId="14" fillId="0" borderId="0" xfId="0" applyFont="1" applyAlignment="1">
      <alignment vertical="top"/>
    </xf>
    <xf numFmtId="0" fontId="14" fillId="0" borderId="0" xfId="0" applyFont="1" applyAlignment="1">
      <alignment horizontal="center" vertical="top"/>
    </xf>
    <xf numFmtId="0" fontId="11" fillId="0" borderId="0" xfId="0" applyFont="1" applyFill="1" applyBorder="1" applyAlignment="1">
      <alignment horizontal="center" vertical="center" wrapText="1"/>
    </xf>
    <xf numFmtId="0" fontId="10" fillId="0" borderId="0" xfId="0" applyFont="1" applyFill="1"/>
    <xf numFmtId="0" fontId="12" fillId="0" borderId="0" xfId="0" applyFont="1"/>
    <xf numFmtId="0" fontId="15" fillId="0" borderId="1" xfId="0" quotePrefix="1" applyFont="1" applyBorder="1" applyAlignment="1">
      <alignment horizontal="center"/>
    </xf>
    <xf numFmtId="0" fontId="10" fillId="0" borderId="1" xfId="0" applyFont="1" applyBorder="1"/>
    <xf numFmtId="0" fontId="12" fillId="0" borderId="1" xfId="0" applyFont="1" applyBorder="1" applyAlignment="1">
      <alignment horizontal="center"/>
    </xf>
    <xf numFmtId="0" fontId="10" fillId="0" borderId="3" xfId="0" applyFont="1" applyBorder="1"/>
    <xf numFmtId="0" fontId="13" fillId="0" borderId="0" xfId="0" applyFont="1"/>
    <xf numFmtId="0" fontId="15" fillId="0" borderId="0" xfId="0" applyFont="1"/>
    <xf numFmtId="0" fontId="10" fillId="0" borderId="0" xfId="12" applyFont="1" applyAlignment="1">
      <alignment wrapText="1"/>
    </xf>
    <xf numFmtId="0" fontId="10" fillId="0" borderId="0" xfId="12" applyFont="1"/>
    <xf numFmtId="0" fontId="10" fillId="0" borderId="0" xfId="13" applyFont="1" applyAlignment="1">
      <alignment wrapText="1"/>
    </xf>
    <xf numFmtId="0" fontId="10" fillId="0" borderId="0" xfId="13" applyFont="1"/>
    <xf numFmtId="0" fontId="13" fillId="0" borderId="0" xfId="12" applyFont="1" applyAlignment="1">
      <alignment horizontal="center" vertical="center" wrapText="1"/>
    </xf>
    <xf numFmtId="0" fontId="10" fillId="0" borderId="0" xfId="7" applyFont="1"/>
    <xf numFmtId="0" fontId="17" fillId="0" borderId="0" xfId="7" applyFont="1"/>
    <xf numFmtId="0" fontId="15" fillId="0" borderId="5" xfId="7" applyFont="1" applyBorder="1" applyAlignment="1">
      <alignment vertical="center" wrapText="1"/>
    </xf>
    <xf numFmtId="0" fontId="15" fillId="0" borderId="5" xfId="7" applyFont="1" applyBorder="1" applyAlignment="1">
      <alignment horizontal="justify" vertical="center" wrapText="1"/>
    </xf>
    <xf numFmtId="0" fontId="15" fillId="0" borderId="5" xfId="7" applyFont="1" applyBorder="1" applyAlignment="1">
      <alignment horizontal="center" vertical="center" wrapText="1"/>
    </xf>
    <xf numFmtId="0" fontId="15" fillId="0" borderId="4" xfId="7" applyFont="1" applyBorder="1" applyAlignment="1">
      <alignment horizontal="center" vertical="center" wrapText="1"/>
    </xf>
    <xf numFmtId="43" fontId="15" fillId="0" borderId="5" xfId="5" applyFont="1" applyBorder="1" applyAlignment="1">
      <alignment horizontal="center" vertical="center" wrapText="1"/>
    </xf>
    <xf numFmtId="43" fontId="15" fillId="0" borderId="4" xfId="5" applyFont="1" applyBorder="1" applyAlignment="1">
      <alignment horizontal="center" vertical="center" wrapText="1"/>
    </xf>
    <xf numFmtId="43" fontId="15" fillId="0" borderId="5" xfId="5" applyFont="1" applyBorder="1" applyAlignment="1">
      <alignment horizontal="justify" vertical="center" wrapText="1"/>
    </xf>
    <xf numFmtId="0" fontId="17" fillId="0" borderId="0" xfId="0" applyFont="1"/>
    <xf numFmtId="0" fontId="17" fillId="0" borderId="1" xfId="0" applyFont="1" applyBorder="1"/>
    <xf numFmtId="0" fontId="13" fillId="0" borderId="0" xfId="0" applyFont="1" applyAlignment="1">
      <alignment horizontal="right" vertical="top"/>
    </xf>
    <xf numFmtId="0" fontId="14" fillId="0" borderId="0" xfId="0" applyFont="1" applyAlignment="1">
      <alignment horizontal="right" vertical="top"/>
    </xf>
    <xf numFmtId="0" fontId="10" fillId="0" borderId="0" xfId="8" applyFont="1"/>
    <xf numFmtId="0" fontId="15" fillId="0" borderId="0" xfId="8" applyFont="1"/>
    <xf numFmtId="0" fontId="14" fillId="0" borderId="0" xfId="8" applyFont="1" applyAlignment="1">
      <alignment horizontal="left" vertical="top"/>
    </xf>
    <xf numFmtId="0" fontId="13" fillId="0" borderId="0" xfId="8" applyFont="1" applyAlignment="1">
      <alignment horizontal="left" vertical="top"/>
    </xf>
    <xf numFmtId="0" fontId="13" fillId="0" borderId="0" xfId="8" applyFont="1" applyAlignment="1">
      <alignment horizontal="center" vertical="top"/>
    </xf>
    <xf numFmtId="0" fontId="14" fillId="0" borderId="0" xfId="8" applyFont="1" applyAlignment="1">
      <alignment horizontal="left" vertical="top" indent="9"/>
    </xf>
    <xf numFmtId="0" fontId="14" fillId="0" borderId="0" xfId="8" applyFont="1" applyAlignment="1">
      <alignment horizontal="center" vertical="top"/>
    </xf>
    <xf numFmtId="0" fontId="10" fillId="0" borderId="0" xfId="6" applyFont="1"/>
    <xf numFmtId="0" fontId="10" fillId="0" borderId="6" xfId="6" applyFont="1" applyBorder="1"/>
    <xf numFmtId="0" fontId="14" fillId="0" borderId="7" xfId="6" applyFont="1" applyBorder="1"/>
    <xf numFmtId="0" fontId="13" fillId="0" borderId="7" xfId="6" applyFont="1" applyBorder="1" applyAlignment="1">
      <alignment vertical="center"/>
    </xf>
    <xf numFmtId="0" fontId="16" fillId="0" borderId="0" xfId="6" applyFont="1" applyAlignment="1">
      <alignment horizontal="justify"/>
    </xf>
    <xf numFmtId="0" fontId="15" fillId="0" borderId="6" xfId="6" applyFont="1" applyFill="1" applyBorder="1" applyAlignment="1">
      <alignment vertical="center" wrapText="1"/>
    </xf>
    <xf numFmtId="0" fontId="15" fillId="0" borderId="0" xfId="6" applyFont="1" applyFill="1" applyBorder="1" applyAlignment="1">
      <alignment horizontal="center" vertical="center" wrapText="1"/>
    </xf>
    <xf numFmtId="0" fontId="14" fillId="0" borderId="0" xfId="6" quotePrefix="1" applyFont="1" applyBorder="1" applyAlignment="1">
      <alignment vertical="center"/>
    </xf>
    <xf numFmtId="0" fontId="10" fillId="0" borderId="0" xfId="6" applyFont="1" applyAlignment="1"/>
    <xf numFmtId="0" fontId="14" fillId="0" borderId="0" xfId="6" quotePrefix="1" applyFont="1" applyBorder="1" applyAlignment="1">
      <alignment horizontal="justify" vertical="center"/>
    </xf>
    <xf numFmtId="0" fontId="15" fillId="0" borderId="0" xfId="6" applyFont="1"/>
    <xf numFmtId="0" fontId="14" fillId="0" borderId="0" xfId="6" applyFont="1"/>
    <xf numFmtId="0" fontId="20" fillId="0" borderId="0" xfId="6" applyFont="1"/>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 xfId="0" quotePrefix="1" applyFont="1" applyBorder="1" applyAlignment="1">
      <alignment horizontal="center" vertical="center"/>
    </xf>
    <xf numFmtId="0" fontId="15" fillId="0" borderId="7" xfId="0" applyFont="1" applyBorder="1" applyAlignment="1">
      <alignment horizontal="center"/>
    </xf>
    <xf numFmtId="2" fontId="17" fillId="0" borderId="7" xfId="0" applyNumberFormat="1" applyFont="1" applyBorder="1"/>
    <xf numFmtId="0" fontId="17" fillId="0" borderId="7" xfId="0" applyFont="1" applyBorder="1"/>
    <xf numFmtId="0" fontId="15" fillId="0" borderId="2" xfId="0" quotePrefix="1" applyFont="1" applyBorder="1" applyAlignment="1">
      <alignment horizontal="center"/>
    </xf>
    <xf numFmtId="0" fontId="17" fillId="0" borderId="3" xfId="0" applyFont="1" applyBorder="1"/>
    <xf numFmtId="0" fontId="15" fillId="0" borderId="5" xfId="0" applyFont="1" applyBorder="1" applyAlignment="1">
      <alignment horizontal="center" vertical="center" wrapText="1"/>
    </xf>
    <xf numFmtId="0" fontId="17" fillId="0" borderId="9" xfId="0" applyFont="1" applyBorder="1"/>
    <xf numFmtId="0" fontId="17" fillId="0" borderId="0" xfId="0" applyFont="1" applyAlignment="1">
      <alignment vertical="center"/>
    </xf>
    <xf numFmtId="0" fontId="17" fillId="0" borderId="3" xfId="0" applyFont="1" applyBorder="1" applyAlignment="1">
      <alignment vertical="center"/>
    </xf>
    <xf numFmtId="0" fontId="17" fillId="0" borderId="1" xfId="0" applyFont="1" applyBorder="1" applyAlignment="1">
      <alignment horizontal="justify" vertical="center"/>
    </xf>
    <xf numFmtId="0" fontId="15" fillId="0" borderId="3" xfId="0" applyFont="1" applyBorder="1" applyAlignment="1">
      <alignment horizontal="justify" vertical="center"/>
    </xf>
    <xf numFmtId="0" fontId="17" fillId="0" borderId="3" xfId="0" applyFont="1" applyBorder="1" applyAlignment="1">
      <alignment horizontal="justify" vertical="center"/>
    </xf>
    <xf numFmtId="0" fontId="17" fillId="0" borderId="11" xfId="0" applyFont="1" applyBorder="1" applyAlignment="1">
      <alignment horizontal="justify" vertical="center"/>
    </xf>
    <xf numFmtId="0" fontId="17" fillId="0" borderId="12" xfId="0" applyFont="1" applyBorder="1" applyAlignment="1">
      <alignment horizontal="justify" vertical="center"/>
    </xf>
    <xf numFmtId="0" fontId="17" fillId="0" borderId="2" xfId="0" applyFont="1" applyBorder="1"/>
    <xf numFmtId="0" fontId="15" fillId="0" borderId="3" xfId="0" applyFont="1" applyBorder="1" applyAlignment="1">
      <alignment horizontal="center" vertical="center"/>
    </xf>
    <xf numFmtId="0" fontId="17" fillId="0" borderId="11" xfId="0" applyFont="1" applyBorder="1" applyAlignment="1">
      <alignment vertical="center"/>
    </xf>
    <xf numFmtId="0" fontId="15" fillId="0" borderId="4" xfId="0" applyFont="1" applyBorder="1" applyAlignment="1">
      <alignment horizontal="justify" vertical="center"/>
    </xf>
    <xf numFmtId="0" fontId="15" fillId="0" borderId="0" xfId="0" quotePrefix="1" applyFont="1" applyBorder="1" applyAlignment="1">
      <alignment horizontal="center"/>
    </xf>
    <xf numFmtId="0" fontId="17" fillId="0" borderId="10" xfId="0" applyFont="1" applyBorder="1" applyAlignment="1">
      <alignment horizontal="justify" vertical="top"/>
    </xf>
    <xf numFmtId="0" fontId="17" fillId="0" borderId="12" xfId="0" applyFont="1" applyBorder="1" applyAlignment="1">
      <alignment horizontal="justify" vertical="top"/>
    </xf>
    <xf numFmtId="0" fontId="15" fillId="0" borderId="0" xfId="0" applyFont="1" applyBorder="1" applyAlignment="1">
      <alignment horizontal="center" vertical="center"/>
    </xf>
    <xf numFmtId="2" fontId="17" fillId="0" borderId="3" xfId="0" applyNumberFormat="1" applyFont="1" applyBorder="1" applyAlignment="1">
      <alignment vertical="top"/>
    </xf>
    <xf numFmtId="0" fontId="17" fillId="0" borderId="11" xfId="0" applyFont="1" applyBorder="1" applyAlignment="1">
      <alignment horizontal="justify" vertical="top"/>
    </xf>
    <xf numFmtId="0" fontId="21" fillId="0" borderId="0" xfId="8" applyFont="1" applyFill="1" applyAlignment="1">
      <alignment horizontal="left" vertical="top"/>
    </xf>
    <xf numFmtId="0" fontId="10" fillId="0" borderId="0" xfId="0" applyFont="1" applyBorder="1"/>
    <xf numFmtId="0" fontId="13" fillId="0" borderId="0" xfId="0" applyFont="1" applyBorder="1" applyAlignment="1">
      <alignment vertical="center"/>
    </xf>
    <xf numFmtId="0" fontId="15" fillId="0" borderId="10" xfId="0" quotePrefix="1" applyFont="1" applyBorder="1" applyAlignment="1">
      <alignment horizontal="justify" vertical="center"/>
    </xf>
    <xf numFmtId="0" fontId="11" fillId="0" borderId="0" xfId="0" applyFont="1" applyAlignment="1">
      <alignment vertical="center"/>
    </xf>
    <xf numFmtId="0" fontId="17" fillId="0" borderId="0" xfId="8" applyFont="1" applyAlignment="1">
      <alignment vertical="center"/>
    </xf>
    <xf numFmtId="0" fontId="17" fillId="0" borderId="3" xfId="8" applyFont="1" applyBorder="1" applyAlignment="1">
      <alignment vertical="center"/>
    </xf>
    <xf numFmtId="165" fontId="17" fillId="0" borderId="3" xfId="2" applyNumberFormat="1" applyFont="1" applyBorder="1" applyAlignment="1">
      <alignment vertical="center"/>
    </xf>
    <xf numFmtId="43" fontId="17" fillId="0" borderId="3" xfId="2" applyFont="1" applyBorder="1" applyAlignment="1">
      <alignment vertical="center"/>
    </xf>
    <xf numFmtId="164" fontId="17" fillId="0" borderId="3" xfId="2" applyNumberFormat="1" applyFont="1" applyBorder="1" applyAlignment="1">
      <alignment vertical="center"/>
    </xf>
    <xf numFmtId="0" fontId="15" fillId="0" borderId="8" xfId="0" applyFont="1" applyBorder="1" applyAlignment="1">
      <alignment horizontal="justify" vertical="center"/>
    </xf>
    <xf numFmtId="0" fontId="15" fillId="0" borderId="4" xfId="0" applyFont="1" applyBorder="1" applyAlignment="1">
      <alignment horizontal="center" vertical="center"/>
    </xf>
    <xf numFmtId="0" fontId="22" fillId="0" borderId="0" xfId="0" applyFont="1" applyAlignment="1">
      <alignment vertical="center"/>
    </xf>
    <xf numFmtId="0" fontId="23" fillId="0" borderId="6" xfId="0" applyFont="1" applyBorder="1"/>
    <xf numFmtId="0" fontId="11" fillId="0" borderId="0" xfId="0" applyFont="1" applyAlignment="1">
      <alignment horizontal="left" vertical="center"/>
    </xf>
    <xf numFmtId="0" fontId="23" fillId="0" borderId="0" xfId="0" applyFont="1" applyBorder="1"/>
    <xf numFmtId="0" fontId="23" fillId="0" borderId="0" xfId="0" applyFont="1"/>
    <xf numFmtId="0" fontId="11" fillId="0" borderId="0" xfId="0" applyFont="1" applyBorder="1" applyAlignment="1">
      <alignment vertical="center"/>
    </xf>
    <xf numFmtId="0" fontId="10" fillId="0" borderId="0" xfId="8" applyFont="1" applyBorder="1"/>
    <xf numFmtId="0" fontId="15" fillId="0" borderId="4" xfId="12" applyFont="1" applyBorder="1" applyAlignment="1">
      <alignment horizontal="justify" vertical="center" wrapText="1"/>
    </xf>
    <xf numFmtId="0" fontId="17" fillId="0" borderId="4" xfId="12" applyFont="1" applyBorder="1" applyAlignment="1">
      <alignment horizontal="justify" vertical="center"/>
    </xf>
    <xf numFmtId="0" fontId="15" fillId="0" borderId="4" xfId="12" applyFont="1" applyBorder="1" applyAlignment="1">
      <alignment horizontal="center" vertical="center" wrapText="1"/>
    </xf>
    <xf numFmtId="0" fontId="15" fillId="0" borderId="3" xfId="0" applyFont="1" applyBorder="1" applyAlignment="1">
      <alignment horizontal="center" wrapText="1"/>
    </xf>
    <xf numFmtId="0" fontId="15" fillId="0" borderId="6" xfId="0" quotePrefix="1" applyFont="1" applyBorder="1" applyAlignment="1">
      <alignment horizontal="center"/>
    </xf>
    <xf numFmtId="0" fontId="17" fillId="0" borderId="11" xfId="0" applyFont="1" applyBorder="1"/>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2" borderId="2" xfId="0" applyFont="1" applyFill="1" applyBorder="1" applyAlignment="1">
      <alignment horizontal="centerContinuous" vertical="center"/>
    </xf>
    <xf numFmtId="0" fontId="15" fillId="2" borderId="4" xfId="0" applyFont="1" applyFill="1" applyBorder="1" applyAlignment="1">
      <alignment horizont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Continuous" vertical="center" wrapText="1"/>
    </xf>
    <xf numFmtId="0" fontId="15" fillId="2" borderId="12" xfId="0" applyFont="1" applyFill="1" applyBorder="1" applyAlignment="1">
      <alignment horizontal="centerContinuous" vertical="center" wrapText="1"/>
    </xf>
    <xf numFmtId="0" fontId="15" fillId="2" borderId="5" xfId="0" applyFont="1" applyFill="1" applyBorder="1" applyAlignment="1">
      <alignment horizontal="centerContinuous" vertical="center" wrapText="1"/>
    </xf>
    <xf numFmtId="0" fontId="16" fillId="2" borderId="12" xfId="0" applyFont="1" applyFill="1" applyBorder="1" applyAlignment="1">
      <alignment horizontal="centerContinuous" vertical="center" wrapText="1"/>
    </xf>
    <xf numFmtId="0" fontId="16" fillId="2" borderId="4" xfId="0" applyFont="1" applyFill="1" applyBorder="1" applyAlignment="1">
      <alignment horizontal="center" vertical="center" wrapText="1"/>
    </xf>
    <xf numFmtId="0" fontId="15" fillId="2" borderId="2" xfId="0"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5" fillId="2" borderId="0" xfId="8" applyFont="1" applyFill="1" applyBorder="1" applyAlignment="1">
      <alignment horizontal="centerContinuous" vertical="center" wrapText="1"/>
    </xf>
    <xf numFmtId="0" fontId="15" fillId="2" borderId="11" xfId="8" applyFont="1" applyFill="1" applyBorder="1" applyAlignment="1">
      <alignment horizontal="centerContinuous" vertical="center" wrapText="1"/>
    </xf>
    <xf numFmtId="0" fontId="16" fillId="2" borderId="4"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15" fillId="2" borderId="5" xfId="6" applyFont="1" applyFill="1" applyBorder="1" applyAlignment="1">
      <alignment horizontal="center" vertical="center" wrapText="1"/>
    </xf>
    <xf numFmtId="0" fontId="15" fillId="2" borderId="4" xfId="6"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12" applyFont="1" applyFill="1" applyBorder="1" applyAlignment="1">
      <alignment horizontal="center" vertical="center" wrapText="1"/>
    </xf>
    <xf numFmtId="0" fontId="15" fillId="2" borderId="7" xfId="12" applyFont="1" applyFill="1" applyBorder="1" applyAlignment="1">
      <alignment horizontal="center" vertical="center" wrapText="1"/>
    </xf>
    <xf numFmtId="0" fontId="15" fillId="2" borderId="12" xfId="0" applyFont="1" applyFill="1" applyBorder="1" applyAlignment="1">
      <alignment horizontal="center" vertical="center" wrapText="1"/>
    </xf>
    <xf numFmtId="49" fontId="13" fillId="2" borderId="3" xfId="0" applyNumberFormat="1" applyFont="1" applyFill="1" applyBorder="1" applyAlignment="1">
      <alignment horizontal="center" vertical="top" wrapText="1"/>
    </xf>
    <xf numFmtId="0" fontId="10" fillId="0" borderId="0" xfId="0" applyFont="1" applyAlignment="1">
      <alignment horizontal="center"/>
    </xf>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4" fillId="0" borderId="0" xfId="0" applyFont="1" applyBorder="1" applyAlignment="1">
      <alignment horizontal="center" vertical="top"/>
    </xf>
    <xf numFmtId="49" fontId="13" fillId="2" borderId="4" xfId="0" applyNumberFormat="1" applyFont="1" applyFill="1" applyBorder="1" applyAlignment="1">
      <alignment horizontal="center" vertical="top" wrapText="1"/>
    </xf>
    <xf numFmtId="0" fontId="17" fillId="0" borderId="0" xfId="0" applyFont="1" applyAlignment="1">
      <alignment horizontal="left" vertical="top"/>
    </xf>
    <xf numFmtId="0" fontId="10" fillId="0" borderId="0" xfId="0" applyFont="1" applyAlignment="1"/>
    <xf numFmtId="0" fontId="21" fillId="0" borderId="0" xfId="0" applyFont="1"/>
    <xf numFmtId="0" fontId="10" fillId="0" borderId="0" xfId="0" applyFont="1" applyAlignment="1">
      <alignment horizontal="right"/>
    </xf>
    <xf numFmtId="0" fontId="13" fillId="0" borderId="0" xfId="0" applyFont="1" applyAlignment="1">
      <alignment horizontal="center" vertical="center" wrapText="1"/>
    </xf>
    <xf numFmtId="0" fontId="13" fillId="0" borderId="0" xfId="0" applyFont="1" applyAlignment="1">
      <alignment vertical="center" wrapText="1"/>
    </xf>
    <xf numFmtId="0" fontId="12" fillId="0" borderId="0" xfId="0" applyFont="1" applyAlignment="1"/>
    <xf numFmtId="0" fontId="12" fillId="0" borderId="0" xfId="0" applyFont="1" applyAlignment="1">
      <alignment horizontal="right"/>
    </xf>
    <xf numFmtId="0" fontId="12" fillId="0" borderId="0" xfId="0" applyFont="1" applyBorder="1"/>
    <xf numFmtId="0" fontId="13" fillId="0" borderId="0" xfId="0" applyFont="1" applyAlignment="1">
      <alignment horizontal="left" vertical="top" wrapText="1" indent="10"/>
    </xf>
    <xf numFmtId="0" fontId="12" fillId="0" borderId="0" xfId="0" applyFont="1" applyAlignment="1">
      <alignment horizontal="center"/>
    </xf>
    <xf numFmtId="0" fontId="13" fillId="0" borderId="0" xfId="0" applyFont="1" applyAlignment="1">
      <alignment vertical="top" wrapText="1"/>
    </xf>
    <xf numFmtId="0" fontId="12" fillId="0" borderId="0" xfId="0" applyFont="1" applyBorder="1" applyAlignment="1">
      <alignment horizontal="center"/>
    </xf>
    <xf numFmtId="0" fontId="11" fillId="0" borderId="7" xfId="0" applyFont="1" applyFill="1" applyBorder="1" applyAlignment="1">
      <alignment horizontal="center" vertical="center" wrapText="1"/>
    </xf>
    <xf numFmtId="0" fontId="14" fillId="0" borderId="1" xfId="0" applyFont="1" applyBorder="1" applyAlignment="1">
      <alignment horizontal="left" vertical="center" wrapText="1"/>
    </xf>
    <xf numFmtId="169" fontId="14" fillId="0" borderId="1" xfId="105" applyNumberFormat="1" applyFont="1" applyBorder="1" applyAlignment="1">
      <alignment horizontal="center" vertical="center"/>
    </xf>
    <xf numFmtId="170" fontId="14" fillId="0" borderId="1" xfId="1" applyNumberFormat="1" applyFont="1" applyBorder="1" applyAlignment="1">
      <alignment vertical="center"/>
    </xf>
    <xf numFmtId="4" fontId="14" fillId="0" borderId="1" xfId="0" applyNumberFormat="1" applyFont="1" applyBorder="1" applyAlignment="1">
      <alignment vertical="center"/>
    </xf>
    <xf numFmtId="0" fontId="14" fillId="0" borderId="1" xfId="0" applyNumberFormat="1" applyFont="1" applyBorder="1" applyAlignment="1">
      <alignment horizontal="left" vertical="center" wrapText="1"/>
    </xf>
    <xf numFmtId="0" fontId="14" fillId="35" borderId="1" xfId="0" applyFont="1" applyFill="1" applyBorder="1" applyAlignment="1">
      <alignment horizontal="left" vertical="center" wrapText="1"/>
    </xf>
    <xf numFmtId="169" fontId="14" fillId="35" borderId="1" xfId="105" applyNumberFormat="1" applyFont="1" applyFill="1" applyBorder="1" applyAlignment="1">
      <alignment horizontal="center" vertical="center"/>
    </xf>
    <xf numFmtId="170" fontId="14" fillId="35" borderId="1" xfId="1" applyNumberFormat="1" applyFont="1" applyFill="1" applyBorder="1" applyAlignment="1">
      <alignment vertical="center"/>
    </xf>
    <xf numFmtId="4" fontId="14" fillId="35" borderId="1" xfId="0" applyNumberFormat="1" applyFont="1" applyFill="1" applyBorder="1" applyAlignment="1">
      <alignment vertical="center"/>
    </xf>
    <xf numFmtId="0" fontId="10" fillId="0" borderId="1" xfId="0" applyFont="1" applyBorder="1" applyAlignment="1">
      <alignment horizontal="center" wrapText="1"/>
    </xf>
    <xf numFmtId="0" fontId="10" fillId="0" borderId="1" xfId="0" applyFont="1" applyBorder="1" applyAlignment="1">
      <alignment wrapText="1"/>
    </xf>
    <xf numFmtId="0" fontId="14" fillId="0" borderId="1" xfId="0" applyFont="1" applyBorder="1"/>
    <xf numFmtId="0" fontId="10" fillId="0" borderId="1" xfId="0" applyFont="1" applyBorder="1" applyAlignment="1">
      <alignment horizontal="center"/>
    </xf>
    <xf numFmtId="170" fontId="14" fillId="0" borderId="1" xfId="0" applyNumberFormat="1" applyFont="1" applyBorder="1" applyAlignment="1">
      <alignment horizontal="right"/>
    </xf>
    <xf numFmtId="170" fontId="14" fillId="0" borderId="1" xfId="0" applyNumberFormat="1" applyFont="1" applyBorder="1"/>
    <xf numFmtId="43" fontId="10" fillId="0" borderId="0" xfId="1" applyFont="1"/>
    <xf numFmtId="43" fontId="10" fillId="0" borderId="0" xfId="1" applyFont="1" applyFill="1"/>
    <xf numFmtId="43" fontId="12" fillId="0" borderId="0" xfId="1" applyFont="1"/>
    <xf numFmtId="0" fontId="13" fillId="0" borderId="4" xfId="12" applyFont="1" applyBorder="1" applyAlignment="1">
      <alignment horizontal="justify" vertical="center" wrapText="1"/>
    </xf>
    <xf numFmtId="170" fontId="14" fillId="0" borderId="4" xfId="1" applyNumberFormat="1" applyFont="1" applyBorder="1" applyAlignment="1">
      <alignment horizontal="right" vertical="center"/>
    </xf>
    <xf numFmtId="0" fontId="14" fillId="0" borderId="4" xfId="12" applyFont="1" applyBorder="1" applyAlignment="1">
      <alignment horizontal="justify" vertical="center"/>
    </xf>
    <xf numFmtId="0" fontId="13" fillId="0" borderId="4" xfId="12" applyFont="1" applyBorder="1" applyAlignment="1">
      <alignment horizontal="left" vertical="center" wrapText="1"/>
    </xf>
    <xf numFmtId="0" fontId="14" fillId="35" borderId="1" xfId="0" applyFont="1" applyFill="1" applyBorder="1" applyAlignment="1">
      <alignment horizontal="center" vertical="center"/>
    </xf>
    <xf numFmtId="4" fontId="14" fillId="35" borderId="1" xfId="0" applyNumberFormat="1" applyFont="1" applyFill="1" applyBorder="1" applyAlignment="1">
      <alignment horizontal="right" vertical="center"/>
    </xf>
    <xf numFmtId="0" fontId="14" fillId="35" borderId="1" xfId="0" applyFont="1" applyFill="1" applyBorder="1" applyAlignment="1">
      <alignment horizontal="center" vertical="center" wrapText="1"/>
    </xf>
    <xf numFmtId="3" fontId="14" fillId="35" borderId="1" xfId="0" applyNumberFormat="1" applyFont="1" applyFill="1" applyBorder="1" applyAlignment="1">
      <alignment horizontal="center" vertical="center"/>
    </xf>
    <xf numFmtId="3" fontId="17" fillId="0" borderId="1" xfId="0" applyNumberFormat="1" applyFont="1" applyBorder="1" applyAlignment="1">
      <alignment horizontal="justify" vertical="center"/>
    </xf>
    <xf numFmtId="3" fontId="14" fillId="35" borderId="1" xfId="0" applyNumberFormat="1" applyFont="1" applyFill="1" applyBorder="1" applyAlignment="1">
      <alignment horizontal="center" vertical="center" wrapText="1"/>
    </xf>
    <xf numFmtId="4" fontId="17" fillId="0" borderId="1" xfId="0" applyNumberFormat="1" applyFont="1" applyBorder="1" applyAlignment="1">
      <alignment horizontal="right" vertical="center"/>
    </xf>
    <xf numFmtId="3" fontId="14" fillId="35" borderId="4" xfId="0" applyNumberFormat="1" applyFont="1" applyFill="1" applyBorder="1" applyAlignment="1">
      <alignment horizontal="center" vertical="center"/>
    </xf>
    <xf numFmtId="0" fontId="14" fillId="35" borderId="4" xfId="0" applyFont="1" applyFill="1" applyBorder="1" applyAlignment="1">
      <alignment horizontal="center" vertical="center"/>
    </xf>
    <xf numFmtId="4" fontId="14" fillId="0" borderId="1" xfId="0" applyNumberFormat="1" applyFont="1" applyFill="1" applyBorder="1" applyAlignment="1">
      <alignment horizontal="right" vertical="center"/>
    </xf>
    <xf numFmtId="4" fontId="14" fillId="35" borderId="4" xfId="0" applyNumberFormat="1" applyFont="1" applyFill="1" applyBorder="1" applyAlignment="1">
      <alignment horizontal="right" vertical="center"/>
    </xf>
    <xf numFmtId="0" fontId="14" fillId="35" borderId="4" xfId="0" applyFont="1" applyFill="1" applyBorder="1" applyAlignment="1">
      <alignment horizontal="left" vertical="center" wrapText="1"/>
    </xf>
    <xf numFmtId="0" fontId="14" fillId="35" borderId="1" xfId="0" applyNumberFormat="1" applyFont="1" applyFill="1" applyBorder="1" applyAlignment="1">
      <alignment horizontal="left" vertical="center" wrapText="1"/>
    </xf>
    <xf numFmtId="0" fontId="10" fillId="35" borderId="0" xfId="0" applyFont="1" applyFill="1"/>
    <xf numFmtId="43" fontId="10" fillId="35" borderId="0" xfId="1" applyFont="1" applyFill="1"/>
    <xf numFmtId="4" fontId="14" fillId="0" borderId="0" xfId="0" applyNumberFormat="1" applyFont="1" applyBorder="1" applyAlignment="1">
      <alignment vertical="center"/>
    </xf>
    <xf numFmtId="43" fontId="13" fillId="0" borderId="1" xfId="1" quotePrefix="1" applyFont="1" applyBorder="1" applyAlignment="1">
      <alignment horizontal="center" vertical="center"/>
    </xf>
    <xf numFmtId="43" fontId="13" fillId="0" borderId="11" xfId="1" applyFont="1" applyBorder="1" applyAlignment="1">
      <alignment horizontal="center" vertical="center"/>
    </xf>
    <xf numFmtId="9" fontId="10" fillId="0" borderId="0" xfId="105" applyFont="1"/>
    <xf numFmtId="0" fontId="13" fillId="0" borderId="5" xfId="7" applyFont="1" applyBorder="1" applyAlignment="1">
      <alignment horizontal="justify" vertical="center" wrapText="1"/>
    </xf>
    <xf numFmtId="0" fontId="13" fillId="0" borderId="4" xfId="7" applyFont="1" applyFill="1" applyBorder="1" applyAlignment="1">
      <alignment horizontal="center" vertical="center" wrapText="1"/>
    </xf>
    <xf numFmtId="169" fontId="13" fillId="35" borderId="4" xfId="105" applyNumberFormat="1" applyFont="1" applyFill="1" applyBorder="1" applyAlignment="1">
      <alignment horizontal="center" vertical="center" wrapText="1"/>
    </xf>
    <xf numFmtId="0" fontId="13" fillId="35" borderId="5" xfId="7" applyFont="1" applyFill="1" applyBorder="1" applyAlignment="1">
      <alignment horizontal="justify" vertical="center" wrapText="1"/>
    </xf>
    <xf numFmtId="0" fontId="13" fillId="35" borderId="4" xfId="7" applyFont="1" applyFill="1" applyBorder="1" applyAlignment="1">
      <alignment horizontal="center" vertical="center" wrapText="1"/>
    </xf>
    <xf numFmtId="0" fontId="13" fillId="0" borderId="8" xfId="7" applyFont="1" applyBorder="1" applyAlignment="1">
      <alignment horizontal="justify" vertical="center" wrapText="1"/>
    </xf>
    <xf numFmtId="9" fontId="10" fillId="0" borderId="0" xfId="105" applyFont="1" applyAlignment="1"/>
    <xf numFmtId="10" fontId="10" fillId="0" borderId="0" xfId="105" applyNumberFormat="1" applyFont="1" applyAlignment="1"/>
    <xf numFmtId="169" fontId="10" fillId="0" borderId="0" xfId="105" applyNumberFormat="1" applyFont="1"/>
    <xf numFmtId="2" fontId="10" fillId="0" borderId="0" xfId="6" applyNumberFormat="1" applyFont="1"/>
    <xf numFmtId="2" fontId="13" fillId="35" borderId="4" xfId="162" applyNumberFormat="1" applyFont="1" applyFill="1" applyBorder="1" applyAlignment="1">
      <alignment horizontal="center" vertical="center" wrapText="1"/>
    </xf>
    <xf numFmtId="0" fontId="13" fillId="35" borderId="4" xfId="162" applyFont="1" applyFill="1" applyBorder="1" applyAlignment="1">
      <alignment horizontal="justify" vertical="center" wrapText="1"/>
    </xf>
    <xf numFmtId="170" fontId="13" fillId="35" borderId="4" xfId="148" applyNumberFormat="1" applyFont="1" applyFill="1" applyBorder="1" applyAlignment="1">
      <alignment horizontal="center" vertical="center" wrapText="1"/>
    </xf>
    <xf numFmtId="0" fontId="13" fillId="35" borderId="8" xfId="162" applyFont="1" applyFill="1" applyBorder="1" applyAlignment="1">
      <alignment horizontal="justify" vertical="center" wrapText="1"/>
    </xf>
    <xf numFmtId="9" fontId="13" fillId="35" borderId="4" xfId="105" applyFont="1" applyFill="1" applyBorder="1" applyAlignment="1">
      <alignment horizontal="center" vertical="center" wrapText="1"/>
    </xf>
    <xf numFmtId="0" fontId="13" fillId="35" borderId="4" xfId="162" applyFont="1" applyFill="1" applyBorder="1" applyAlignment="1">
      <alignment horizontal="center" vertical="center" wrapText="1"/>
    </xf>
    <xf numFmtId="0" fontId="13" fillId="35" borderId="5" xfId="162" applyFont="1" applyFill="1" applyBorder="1" applyAlignment="1">
      <alignment horizontal="justify" vertical="center" wrapText="1"/>
    </xf>
    <xf numFmtId="0" fontId="13" fillId="0" borderId="4" xfId="162" applyFont="1" applyFill="1" applyBorder="1" applyAlignment="1">
      <alignment horizontal="center" vertical="center" wrapText="1"/>
    </xf>
    <xf numFmtId="0" fontId="13" fillId="0" borderId="5" xfId="162" applyFont="1" applyBorder="1" applyAlignment="1">
      <alignment horizontal="justify" vertical="center" wrapText="1"/>
    </xf>
    <xf numFmtId="0" fontId="13"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center" vertical="top"/>
    </xf>
    <xf numFmtId="0" fontId="14" fillId="0" borderId="0" xfId="0" applyFont="1" applyAlignment="1">
      <alignment horizontal="left" vertical="top" indent="9"/>
    </xf>
    <xf numFmtId="0" fontId="14" fillId="0" borderId="0" xfId="0" applyFont="1" applyAlignment="1">
      <alignment vertical="top"/>
    </xf>
    <xf numFmtId="0" fontId="14" fillId="0" borderId="0" xfId="0" applyFont="1" applyAlignment="1">
      <alignment horizontal="center" vertical="top"/>
    </xf>
    <xf numFmtId="169" fontId="14" fillId="0" borderId="0" xfId="105" quotePrefix="1" applyNumberFormat="1" applyFont="1" applyBorder="1" applyAlignment="1">
      <alignment vertical="center"/>
    </xf>
    <xf numFmtId="9" fontId="14" fillId="0" borderId="0" xfId="105" quotePrefix="1" applyFont="1" applyBorder="1" applyAlignment="1">
      <alignment vertical="center"/>
    </xf>
    <xf numFmtId="0" fontId="10" fillId="0" borderId="0" xfId="0" applyFont="1"/>
    <xf numFmtId="0" fontId="13" fillId="0" borderId="0" xfId="0" applyFont="1" applyAlignment="1">
      <alignment horizontal="center" vertical="top"/>
    </xf>
    <xf numFmtId="0" fontId="14" fillId="0" borderId="0" xfId="0" applyFont="1" applyAlignment="1">
      <alignment horizontal="center" vertical="top"/>
    </xf>
    <xf numFmtId="0" fontId="13" fillId="0" borderId="0" xfId="0" applyFont="1" applyAlignment="1">
      <alignment horizontal="right" vertical="top"/>
    </xf>
    <xf numFmtId="0" fontId="14" fillId="0" borderId="0" xfId="0" applyFont="1" applyAlignment="1">
      <alignment horizontal="right" vertical="top"/>
    </xf>
    <xf numFmtId="0" fontId="17" fillId="0" borderId="0" xfId="0" applyFont="1" applyAlignment="1">
      <alignment vertical="center"/>
    </xf>
    <xf numFmtId="0" fontId="10" fillId="0" borderId="0" xfId="0" applyFont="1" applyBorder="1"/>
    <xf numFmtId="0" fontId="13" fillId="0" borderId="0" xfId="0" applyFont="1" applyBorder="1" applyAlignment="1">
      <alignment vertical="center"/>
    </xf>
    <xf numFmtId="0" fontId="15" fillId="0" borderId="10" xfId="0" quotePrefix="1" applyFont="1" applyBorder="1" applyAlignment="1">
      <alignment horizontal="justify" vertical="center"/>
    </xf>
    <xf numFmtId="171" fontId="13" fillId="35" borderId="4" xfId="105" applyNumberFormat="1" applyFont="1" applyFill="1" applyBorder="1" applyAlignment="1">
      <alignment horizontal="center" vertical="center" wrapText="1"/>
    </xf>
    <xf numFmtId="0" fontId="13" fillId="35" borderId="1" xfId="0" quotePrefix="1" applyNumberFormat="1" applyFont="1" applyFill="1" applyBorder="1" applyAlignment="1">
      <alignment horizontal="center" vertical="center"/>
    </xf>
    <xf numFmtId="0" fontId="13" fillId="0" borderId="1" xfId="166" quotePrefix="1" applyFont="1" applyBorder="1" applyAlignment="1">
      <alignment horizontal="center" vertical="center"/>
    </xf>
    <xf numFmtId="4" fontId="13" fillId="0" borderId="1" xfId="166" quotePrefix="1" applyNumberFormat="1" applyFont="1" applyFill="1" applyBorder="1" applyAlignment="1">
      <alignment horizontal="right" vertical="center"/>
    </xf>
    <xf numFmtId="169" fontId="13" fillId="0" borderId="1" xfId="105" quotePrefix="1" applyNumberFormat="1" applyFont="1" applyBorder="1" applyAlignment="1">
      <alignment horizontal="center" vertical="center"/>
    </xf>
    <xf numFmtId="165" fontId="13" fillId="0" borderId="1" xfId="151" applyNumberFormat="1" applyFont="1" applyBorder="1" applyAlignment="1">
      <alignment horizontal="center" vertical="center"/>
    </xf>
    <xf numFmtId="165" fontId="14" fillId="0" borderId="1" xfId="151" applyNumberFormat="1" applyFont="1" applyBorder="1" applyAlignment="1">
      <alignment vertical="center"/>
    </xf>
    <xf numFmtId="164" fontId="14" fillId="0" borderId="1" xfId="151" applyNumberFormat="1" applyFont="1" applyBorder="1" applyAlignment="1">
      <alignment vertical="center"/>
    </xf>
    <xf numFmtId="0" fontId="13" fillId="0" borderId="1" xfId="0" quotePrefix="1"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166" quotePrefix="1" applyFont="1" applyFill="1" applyBorder="1" applyAlignment="1">
      <alignment horizontal="center" vertical="center"/>
    </xf>
    <xf numFmtId="169" fontId="13" fillId="0" borderId="1" xfId="105" quotePrefix="1" applyNumberFormat="1" applyFont="1" applyFill="1" applyBorder="1" applyAlignment="1">
      <alignment horizontal="center" vertical="center"/>
    </xf>
    <xf numFmtId="0" fontId="15" fillId="0" borderId="1" xfId="166" applyFont="1" applyFill="1" applyBorder="1" applyAlignment="1">
      <alignment horizontal="center" vertical="center"/>
    </xf>
    <xf numFmtId="0" fontId="17" fillId="0" borderId="1" xfId="166" applyFont="1" applyFill="1" applyBorder="1" applyAlignment="1">
      <alignment horizontal="center" vertical="center" wrapText="1"/>
    </xf>
    <xf numFmtId="0" fontId="16" fillId="0" borderId="1" xfId="166" applyFont="1" applyFill="1" applyBorder="1" applyAlignment="1">
      <alignment horizontal="center" vertical="center" wrapText="1"/>
    </xf>
    <xf numFmtId="0" fontId="16" fillId="0" borderId="1" xfId="166" applyFont="1" applyFill="1" applyBorder="1" applyAlignment="1">
      <alignment horizontal="right" vertical="center" wrapText="1"/>
    </xf>
    <xf numFmtId="169" fontId="16" fillId="0" borderId="1" xfId="105" applyNumberFormat="1" applyFont="1" applyFill="1" applyBorder="1" applyAlignment="1">
      <alignment horizontal="center" vertical="center" wrapText="1"/>
    </xf>
    <xf numFmtId="43" fontId="13" fillId="0" borderId="1" xfId="151" quotePrefix="1" applyFont="1" applyBorder="1" applyAlignment="1">
      <alignment horizontal="right" vertical="center"/>
    </xf>
    <xf numFmtId="4" fontId="13" fillId="0" borderId="1" xfId="166" quotePrefix="1" applyNumberFormat="1" applyFont="1" applyBorder="1" applyAlignment="1">
      <alignment horizontal="right" vertical="center"/>
    </xf>
    <xf numFmtId="0" fontId="17" fillId="0" borderId="1" xfId="166" applyFont="1" applyBorder="1" applyAlignment="1">
      <alignment vertical="center"/>
    </xf>
    <xf numFmtId="165" fontId="17" fillId="0" borderId="1" xfId="151" applyNumberFormat="1" applyFont="1" applyBorder="1" applyAlignment="1">
      <alignment vertical="center"/>
    </xf>
    <xf numFmtId="169" fontId="17" fillId="0" borderId="1" xfId="105" applyNumberFormat="1" applyFont="1" applyBorder="1" applyAlignment="1">
      <alignment horizontal="center" vertical="center"/>
    </xf>
    <xf numFmtId="165" fontId="17" fillId="0" borderId="1" xfId="151" applyNumberFormat="1" applyFont="1" applyBorder="1" applyAlignment="1">
      <alignment horizontal="right" vertical="center"/>
    </xf>
    <xf numFmtId="43" fontId="17" fillId="0" borderId="1" xfId="151" applyFont="1" applyBorder="1" applyAlignment="1">
      <alignment horizontal="right" vertical="center"/>
    </xf>
    <xf numFmtId="0" fontId="15" fillId="0" borderId="1" xfId="166" applyFont="1" applyBorder="1" applyAlignment="1">
      <alignment horizontal="center" vertical="center"/>
    </xf>
    <xf numFmtId="0" fontId="14" fillId="35" borderId="1" xfId="166" applyFont="1" applyFill="1" applyBorder="1" applyAlignment="1">
      <alignment horizontal="center" vertical="center"/>
    </xf>
    <xf numFmtId="0" fontId="15" fillId="35" borderId="1" xfId="166" quotePrefix="1" applyFont="1" applyFill="1" applyBorder="1" applyAlignment="1">
      <alignment horizontal="center" vertical="center"/>
    </xf>
    <xf numFmtId="43" fontId="13" fillId="35" borderId="1" xfId="151" quotePrefix="1" applyFont="1" applyFill="1" applyBorder="1" applyAlignment="1">
      <alignment horizontal="center" vertical="center"/>
    </xf>
    <xf numFmtId="4" fontId="13" fillId="35" borderId="1" xfId="166" quotePrefix="1" applyNumberFormat="1" applyFont="1" applyFill="1" applyBorder="1" applyAlignment="1">
      <alignment horizontal="center" vertical="center"/>
    </xf>
    <xf numFmtId="0" fontId="17" fillId="35" borderId="1" xfId="166" applyFont="1" applyFill="1" applyBorder="1" applyAlignment="1">
      <alignment vertical="center"/>
    </xf>
    <xf numFmtId="165" fontId="17" fillId="35" borderId="1" xfId="151" applyNumberFormat="1" applyFont="1" applyFill="1" applyBorder="1" applyAlignment="1">
      <alignment vertical="center"/>
    </xf>
    <xf numFmtId="43" fontId="17" fillId="35" borderId="1" xfId="151" applyFont="1" applyFill="1" applyBorder="1" applyAlignment="1">
      <alignment vertical="center"/>
    </xf>
    <xf numFmtId="164" fontId="17" fillId="35" borderId="1" xfId="151" applyNumberFormat="1" applyFont="1" applyFill="1" applyBorder="1" applyAlignment="1">
      <alignment vertical="center"/>
    </xf>
    <xf numFmtId="0" fontId="13" fillId="35" borderId="1" xfId="166" quotePrefix="1" applyFont="1" applyFill="1" applyBorder="1" applyAlignment="1">
      <alignment horizontal="center" vertical="center"/>
    </xf>
    <xf numFmtId="169" fontId="13" fillId="35" borderId="1" xfId="105" quotePrefix="1" applyNumberFormat="1" applyFont="1" applyFill="1" applyBorder="1" applyAlignment="1">
      <alignment horizontal="center" vertical="center"/>
    </xf>
    <xf numFmtId="0" fontId="14" fillId="0" borderId="1" xfId="166" applyFont="1" applyBorder="1" applyAlignment="1">
      <alignment horizontal="center" vertical="center"/>
    </xf>
    <xf numFmtId="0" fontId="15" fillId="0" borderId="1" xfId="166" quotePrefix="1" applyFont="1" applyBorder="1" applyAlignment="1">
      <alignment horizontal="center" vertical="center"/>
    </xf>
    <xf numFmtId="43" fontId="13" fillId="0" borderId="1" xfId="151" quotePrefix="1" applyFont="1" applyFill="1" applyBorder="1" applyAlignment="1">
      <alignment horizontal="center" vertical="center"/>
    </xf>
    <xf numFmtId="4" fontId="13" fillId="0" borderId="1" xfId="166" quotePrefix="1" applyNumberFormat="1" applyFont="1" applyFill="1" applyBorder="1" applyAlignment="1">
      <alignment horizontal="center" vertical="center"/>
    </xf>
    <xf numFmtId="0" fontId="15" fillId="35" borderId="1" xfId="166" applyFont="1" applyFill="1" applyBorder="1" applyAlignment="1">
      <alignment horizontal="center" vertical="center"/>
    </xf>
    <xf numFmtId="165" fontId="15" fillId="35" borderId="1" xfId="151" applyNumberFormat="1" applyFont="1" applyFill="1" applyBorder="1" applyAlignment="1">
      <alignment horizontal="center" vertical="center"/>
    </xf>
    <xf numFmtId="0" fontId="14" fillId="0" borderId="1" xfId="166" applyFont="1" applyFill="1" applyBorder="1" applyAlignment="1">
      <alignment horizontal="center" vertical="center"/>
    </xf>
    <xf numFmtId="3" fontId="14" fillId="35" borderId="10" xfId="0" applyNumberFormat="1" applyFont="1" applyFill="1" applyBorder="1" applyAlignment="1">
      <alignment horizontal="center" vertical="center" wrapText="1"/>
    </xf>
    <xf numFmtId="43" fontId="17" fillId="0" borderId="1" xfId="151" applyFont="1" applyBorder="1" applyAlignment="1">
      <alignment vertical="center"/>
    </xf>
    <xf numFmtId="164" fontId="17" fillId="0" borderId="1" xfId="151" applyNumberFormat="1" applyFont="1" applyBorder="1" applyAlignment="1">
      <alignment vertical="center"/>
    </xf>
    <xf numFmtId="43" fontId="13" fillId="35" borderId="2" xfId="151" quotePrefix="1" applyFont="1" applyFill="1" applyBorder="1" applyAlignment="1">
      <alignment horizontal="center" vertical="center"/>
    </xf>
    <xf numFmtId="0" fontId="14" fillId="0" borderId="1" xfId="166" applyFont="1" applyBorder="1" applyAlignment="1">
      <alignment vertical="center"/>
    </xf>
    <xf numFmtId="0" fontId="13" fillId="0" borderId="1" xfId="166" applyFont="1" applyBorder="1" applyAlignment="1">
      <alignment horizontal="center" vertical="center"/>
    </xf>
    <xf numFmtId="0" fontId="13" fillId="35" borderId="1" xfId="166" applyFont="1" applyFill="1" applyBorder="1" applyAlignment="1">
      <alignment horizontal="center" vertical="center"/>
    </xf>
    <xf numFmtId="0" fontId="14" fillId="35" borderId="1" xfId="166" applyFont="1" applyFill="1" applyBorder="1" applyAlignment="1">
      <alignment vertical="center"/>
    </xf>
    <xf numFmtId="4" fontId="13" fillId="35" borderId="1" xfId="166" quotePrefix="1" applyNumberFormat="1" applyFont="1" applyFill="1" applyBorder="1" applyAlignment="1">
      <alignment horizontal="right" vertical="center"/>
    </xf>
    <xf numFmtId="43" fontId="13" fillId="35" borderId="1" xfId="151" quotePrefix="1" applyFont="1" applyFill="1" applyBorder="1" applyAlignment="1">
      <alignment horizontal="right" vertical="center"/>
    </xf>
    <xf numFmtId="165" fontId="17" fillId="35" borderId="1" xfId="151" applyNumberFormat="1" applyFont="1" applyFill="1" applyBorder="1" applyAlignment="1">
      <alignment horizontal="right" vertical="center"/>
    </xf>
    <xf numFmtId="43" fontId="17" fillId="35" borderId="1" xfId="151" applyFont="1" applyFill="1" applyBorder="1" applyAlignment="1">
      <alignment horizontal="right" vertical="center"/>
    </xf>
    <xf numFmtId="4" fontId="13" fillId="35" borderId="1" xfId="166" quotePrefix="1" applyNumberFormat="1" applyFont="1" applyFill="1" applyBorder="1" applyAlignment="1">
      <alignment vertical="center"/>
    </xf>
    <xf numFmtId="3" fontId="13" fillId="35" borderId="1" xfId="166" quotePrefix="1" applyNumberFormat="1" applyFont="1" applyFill="1" applyBorder="1" applyAlignment="1">
      <alignment horizontal="center" vertical="center"/>
    </xf>
    <xf numFmtId="0" fontId="12" fillId="0" borderId="0" xfId="0" applyFont="1" applyAlignment="1">
      <alignment horizontal="center"/>
    </xf>
    <xf numFmtId="0" fontId="12" fillId="0" borderId="0" xfId="0" applyFont="1" applyBorder="1" applyAlignment="1">
      <alignment horizontal="center"/>
    </xf>
    <xf numFmtId="0" fontId="15" fillId="2" borderId="12" xfId="0" applyFont="1" applyFill="1" applyBorder="1" applyAlignment="1">
      <alignment horizontal="center" vertical="center" wrapText="1"/>
    </xf>
    <xf numFmtId="0" fontId="17" fillId="35" borderId="0" xfId="8" applyFont="1" applyFill="1" applyAlignment="1">
      <alignment vertical="center"/>
    </xf>
    <xf numFmtId="4" fontId="13" fillId="0" borderId="3" xfId="166" quotePrefix="1" applyNumberFormat="1" applyFont="1" applyFill="1" applyBorder="1" applyAlignment="1">
      <alignment horizontal="right" vertical="center"/>
    </xf>
    <xf numFmtId="4" fontId="13" fillId="0" borderId="4" xfId="166" quotePrefix="1" applyNumberFormat="1" applyFont="1" applyFill="1" applyBorder="1" applyAlignment="1">
      <alignment horizontal="right" vertical="center"/>
    </xf>
    <xf numFmtId="0" fontId="13" fillId="0" borderId="0" xfId="0" applyFont="1" applyBorder="1" applyAlignment="1">
      <alignment horizontal="left" vertical="center"/>
    </xf>
    <xf numFmtId="0" fontId="13" fillId="0" borderId="6" xfId="0" applyFont="1" applyBorder="1" applyAlignment="1">
      <alignment horizontal="left" vertical="center"/>
    </xf>
    <xf numFmtId="4" fontId="13" fillId="0" borderId="15" xfId="166" quotePrefix="1" applyNumberFormat="1" applyFont="1" applyFill="1" applyBorder="1" applyAlignment="1">
      <alignment horizontal="right" vertical="center"/>
    </xf>
    <xf numFmtId="0" fontId="17" fillId="0" borderId="15" xfId="0" applyFont="1" applyBorder="1" applyAlignment="1">
      <alignment vertical="top"/>
    </xf>
    <xf numFmtId="0" fontId="17" fillId="0" borderId="14" xfId="0" applyFont="1" applyBorder="1" applyAlignment="1">
      <alignment vertical="top"/>
    </xf>
    <xf numFmtId="0" fontId="15" fillId="0" borderId="15" xfId="0" applyFont="1" applyBorder="1" applyAlignment="1">
      <alignment horizontal="center" vertical="center"/>
    </xf>
    <xf numFmtId="2" fontId="17" fillId="0" borderId="3" xfId="0" applyNumberFormat="1" applyFont="1" applyBorder="1" applyAlignment="1">
      <alignment vertical="center"/>
    </xf>
    <xf numFmtId="4" fontId="13" fillId="0" borderId="2" xfId="166" quotePrefix="1" applyNumberFormat="1" applyFont="1" applyFill="1" applyBorder="1" applyAlignment="1">
      <alignment horizontal="right" vertical="center"/>
    </xf>
    <xf numFmtId="2" fontId="17" fillId="0" borderId="3" xfId="0" applyNumberFormat="1" applyFont="1" applyBorder="1"/>
    <xf numFmtId="172" fontId="13" fillId="35" borderId="1" xfId="0" quotePrefix="1" applyNumberFormat="1" applyFont="1" applyFill="1" applyBorder="1" applyAlignment="1">
      <alignment horizontal="center" vertical="center"/>
    </xf>
    <xf numFmtId="0" fontId="13" fillId="35" borderId="1" xfId="0" quotePrefix="1" applyFont="1" applyFill="1" applyBorder="1" applyAlignment="1">
      <alignment horizontal="center" vertical="center"/>
    </xf>
    <xf numFmtId="170" fontId="14" fillId="35" borderId="1" xfId="151" applyNumberFormat="1" applyFont="1" applyFill="1" applyBorder="1" applyAlignment="1">
      <alignment vertical="center"/>
    </xf>
    <xf numFmtId="169" fontId="13" fillId="35" borderId="1" xfId="202" quotePrefix="1" applyNumberFormat="1" applyFont="1" applyFill="1" applyBorder="1" applyAlignment="1">
      <alignment horizontal="center" vertical="center"/>
    </xf>
    <xf numFmtId="0" fontId="14" fillId="35" borderId="1" xfId="0" applyFont="1" applyFill="1" applyBorder="1" applyAlignment="1">
      <alignment horizontal="justify" vertical="center" wrapText="1"/>
    </xf>
    <xf numFmtId="165" fontId="13" fillId="35" borderId="1" xfId="151" applyNumberFormat="1" applyFont="1" applyFill="1" applyBorder="1" applyAlignment="1">
      <alignment horizontal="center" vertical="center"/>
    </xf>
    <xf numFmtId="165" fontId="14" fillId="35" borderId="1" xfId="151" applyNumberFormat="1" applyFont="1" applyFill="1" applyBorder="1" applyAlignment="1">
      <alignment horizontal="center" vertical="center"/>
    </xf>
    <xf numFmtId="169" fontId="14" fillId="35" borderId="1" xfId="202" applyNumberFormat="1" applyFont="1" applyFill="1" applyBorder="1" applyAlignment="1">
      <alignment horizontal="center" vertical="center"/>
    </xf>
    <xf numFmtId="165" fontId="14" fillId="35" borderId="1" xfId="151" applyNumberFormat="1" applyFont="1" applyFill="1" applyBorder="1" applyAlignment="1">
      <alignment vertical="center"/>
    </xf>
    <xf numFmtId="164" fontId="14" fillId="35" borderId="1" xfId="151" applyNumberFormat="1" applyFont="1" applyFill="1" applyBorder="1" applyAlignment="1">
      <alignment horizontal="center" vertical="center"/>
    </xf>
    <xf numFmtId="0" fontId="14" fillId="35" borderId="1" xfId="0" applyFont="1" applyFill="1" applyBorder="1" applyAlignment="1">
      <alignment vertical="center"/>
    </xf>
    <xf numFmtId="0" fontId="14" fillId="35" borderId="1" xfId="0" applyFont="1" applyFill="1" applyBorder="1" applyAlignment="1">
      <alignment horizontal="left" vertical="center"/>
    </xf>
    <xf numFmtId="0" fontId="17" fillId="35" borderId="1" xfId="0" applyFont="1" applyFill="1" applyBorder="1" applyAlignment="1">
      <alignment vertical="center"/>
    </xf>
    <xf numFmtId="0" fontId="14" fillId="35" borderId="1" xfId="0" applyFont="1" applyFill="1" applyBorder="1"/>
    <xf numFmtId="0" fontId="13" fillId="35" borderId="1" xfId="0" applyFont="1" applyFill="1" applyBorder="1" applyAlignment="1">
      <alignment horizontal="center" vertical="center"/>
    </xf>
    <xf numFmtId="0" fontId="13" fillId="35" borderId="10" xfId="0" quotePrefix="1" applyFont="1" applyFill="1" applyBorder="1" applyAlignment="1">
      <alignment horizontal="center" vertical="center"/>
    </xf>
    <xf numFmtId="0" fontId="17" fillId="35" borderId="0" xfId="0" applyFont="1" applyFill="1"/>
    <xf numFmtId="43" fontId="13" fillId="0" borderId="0" xfId="1" applyFont="1" applyAlignment="1">
      <alignment horizontal="center" vertical="top"/>
    </xf>
    <xf numFmtId="43" fontId="14" fillId="0" borderId="0" xfId="0" applyNumberFormat="1" applyFont="1" applyAlignment="1">
      <alignment horizontal="center" vertical="top"/>
    </xf>
    <xf numFmtId="0" fontId="17" fillId="35" borderId="1" xfId="0" applyFont="1" applyFill="1" applyBorder="1" applyAlignment="1">
      <alignment horizontal="center" vertical="center" wrapText="1"/>
    </xf>
    <xf numFmtId="0" fontId="17" fillId="35" borderId="3" xfId="0" applyFont="1" applyFill="1" applyBorder="1"/>
    <xf numFmtId="0" fontId="17" fillId="35" borderId="3" xfId="0" applyFont="1" applyFill="1" applyBorder="1" applyAlignment="1">
      <alignment vertical="center"/>
    </xf>
    <xf numFmtId="165" fontId="17" fillId="35" borderId="3" xfId="1" applyNumberFormat="1" applyFont="1" applyFill="1" applyBorder="1" applyAlignment="1">
      <alignment vertical="center"/>
    </xf>
    <xf numFmtId="43" fontId="17" fillId="35" borderId="3" xfId="1" applyFont="1" applyFill="1" applyBorder="1" applyAlignment="1">
      <alignment vertical="center"/>
    </xf>
    <xf numFmtId="164" fontId="17" fillId="35" borderId="3" xfId="1" applyNumberFormat="1" applyFont="1" applyFill="1" applyBorder="1" applyAlignment="1">
      <alignment vertical="center"/>
    </xf>
    <xf numFmtId="43" fontId="10" fillId="0" borderId="0" xfId="0" applyNumberFormat="1" applyFont="1"/>
    <xf numFmtId="0" fontId="15" fillId="35" borderId="1" xfId="0" applyFont="1" applyFill="1" applyBorder="1" applyAlignment="1">
      <alignment horizontal="left" vertical="center"/>
    </xf>
    <xf numFmtId="3" fontId="17" fillId="35" borderId="0" xfId="0" applyNumberFormat="1" applyFont="1" applyFill="1"/>
    <xf numFmtId="0" fontId="10" fillId="35" borderId="0" xfId="0" applyFont="1" applyFill="1" applyBorder="1"/>
    <xf numFmtId="0" fontId="10" fillId="35" borderId="0" xfId="0" applyFont="1" applyFill="1" applyAlignment="1">
      <alignment vertical="center"/>
    </xf>
    <xf numFmtId="0" fontId="17" fillId="35" borderId="0" xfId="0" applyFont="1" applyFill="1" applyAlignment="1">
      <alignment vertical="center"/>
    </xf>
    <xf numFmtId="0" fontId="15" fillId="35" borderId="0" xfId="0" applyFont="1" applyFill="1"/>
    <xf numFmtId="0" fontId="13" fillId="35" borderId="0" xfId="0" applyFont="1" applyFill="1" applyAlignment="1">
      <alignment horizontal="left" vertical="top"/>
    </xf>
    <xf numFmtId="0" fontId="13" fillId="35" borderId="0" xfId="0" applyFont="1" applyFill="1" applyAlignment="1">
      <alignment horizontal="right" vertical="top"/>
    </xf>
    <xf numFmtId="0" fontId="13" fillId="35" borderId="0" xfId="0" applyFont="1" applyFill="1" applyAlignment="1">
      <alignment horizontal="center" vertical="top"/>
    </xf>
    <xf numFmtId="0" fontId="14" fillId="35" borderId="0" xfId="0" applyFont="1" applyFill="1" applyAlignment="1">
      <alignment vertical="top"/>
    </xf>
    <xf numFmtId="0" fontId="14" fillId="35" borderId="0" xfId="0" applyFont="1" applyFill="1" applyAlignment="1">
      <alignment horizontal="right" vertical="top"/>
    </xf>
    <xf numFmtId="0" fontId="14" fillId="35" borderId="0" xfId="0" applyFont="1" applyFill="1" applyAlignment="1">
      <alignment horizontal="center" vertical="top"/>
    </xf>
    <xf numFmtId="0" fontId="51" fillId="35" borderId="1" xfId="0" quotePrefix="1" applyNumberFormat="1" applyFont="1" applyFill="1" applyBorder="1" applyAlignment="1">
      <alignment horizontal="center" vertical="center"/>
    </xf>
    <xf numFmtId="0" fontId="52" fillId="35" borderId="0" xfId="0" applyFont="1" applyFill="1" applyAlignment="1">
      <alignment vertical="center"/>
    </xf>
    <xf numFmtId="49" fontId="13" fillId="2" borderId="3" xfId="0" applyNumberFormat="1" applyFont="1" applyFill="1" applyBorder="1" applyAlignment="1">
      <alignment horizontal="center" vertical="center" wrapText="1"/>
    </xf>
    <xf numFmtId="49" fontId="13" fillId="2" borderId="5" xfId="0" applyNumberFormat="1" applyFont="1" applyFill="1" applyBorder="1" applyAlignment="1">
      <alignment horizontal="left" vertical="center" wrapText="1"/>
    </xf>
    <xf numFmtId="43" fontId="13" fillId="2" borderId="3" xfId="1" applyFont="1" applyFill="1" applyBorder="1" applyAlignment="1">
      <alignment horizontal="right" vertical="center" wrapText="1"/>
    </xf>
    <xf numFmtId="170" fontId="13" fillId="2" borderId="3" xfId="1" applyNumberFormat="1" applyFont="1" applyFill="1" applyBorder="1" applyAlignment="1">
      <alignment horizontal="right" vertical="center" wrapText="1"/>
    </xf>
    <xf numFmtId="0" fontId="10" fillId="0" borderId="0" xfId="0" applyFont="1" applyAlignment="1">
      <alignment vertical="center"/>
    </xf>
    <xf numFmtId="0" fontId="14" fillId="0" borderId="15" xfId="0" applyFont="1" applyBorder="1" applyAlignment="1">
      <alignment horizontal="left"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49" fontId="13" fillId="2" borderId="4" xfId="0" applyNumberFormat="1" applyFont="1" applyFill="1" applyBorder="1" applyAlignment="1">
      <alignment horizontal="center" vertical="center" wrapText="1"/>
    </xf>
    <xf numFmtId="0" fontId="10" fillId="0" borderId="0" xfId="0" applyFont="1" applyAlignment="1">
      <alignment horizontal="center" vertical="center"/>
    </xf>
    <xf numFmtId="165" fontId="13" fillId="2" borderId="4" xfId="1" applyNumberFormat="1" applyFont="1" applyFill="1" applyBorder="1" applyAlignment="1">
      <alignment horizontal="center" vertical="top" wrapText="1"/>
    </xf>
    <xf numFmtId="43" fontId="13" fillId="2" borderId="4" xfId="1" applyFont="1" applyFill="1" applyBorder="1" applyAlignment="1">
      <alignment horizontal="right" vertical="top" wrapText="1"/>
    </xf>
    <xf numFmtId="170" fontId="13" fillId="2" borderId="4" xfId="1" applyNumberFormat="1" applyFont="1" applyFill="1" applyBorder="1" applyAlignment="1">
      <alignment horizontal="right" vertical="top" wrapText="1"/>
    </xf>
    <xf numFmtId="0" fontId="13" fillId="35" borderId="15" xfId="0" applyFont="1" applyFill="1" applyBorder="1" applyAlignment="1">
      <alignment vertical="top"/>
    </xf>
    <xf numFmtId="0" fontId="13" fillId="35" borderId="0" xfId="0" applyFont="1" applyFill="1" applyBorder="1" applyAlignment="1">
      <alignment vertical="top"/>
    </xf>
    <xf numFmtId="0" fontId="13" fillId="35" borderId="10" xfId="0" applyFont="1" applyFill="1" applyBorder="1" applyAlignment="1">
      <alignment vertical="top"/>
    </xf>
    <xf numFmtId="0" fontId="13" fillId="35" borderId="0" xfId="0" applyFont="1" applyFill="1" applyBorder="1" applyAlignment="1">
      <alignment vertical="center"/>
    </xf>
    <xf numFmtId="0" fontId="13" fillId="35" borderId="10" xfId="0" applyFont="1" applyFill="1" applyBorder="1" applyAlignment="1">
      <alignment vertical="center"/>
    </xf>
    <xf numFmtId="165" fontId="13" fillId="2" borderId="4" xfId="1" applyNumberFormat="1" applyFont="1" applyFill="1" applyBorder="1" applyAlignment="1">
      <alignment horizontal="center" vertical="center" wrapText="1"/>
    </xf>
    <xf numFmtId="43" fontId="13" fillId="2" borderId="4" xfId="1" applyFont="1" applyFill="1" applyBorder="1" applyAlignment="1">
      <alignment horizontal="right" vertical="center" wrapText="1"/>
    </xf>
    <xf numFmtId="43" fontId="13" fillId="2" borderId="3" xfId="1" applyFont="1" applyFill="1" applyBorder="1" applyAlignment="1">
      <alignment horizontal="center" vertical="center" wrapText="1"/>
    </xf>
    <xf numFmtId="170" fontId="13" fillId="2" borderId="4" xfId="1" applyNumberFormat="1" applyFont="1" applyFill="1" applyBorder="1" applyAlignment="1">
      <alignment horizontal="right" vertical="center" wrapText="1"/>
    </xf>
    <xf numFmtId="0" fontId="21"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vertical="center"/>
    </xf>
    <xf numFmtId="3" fontId="13" fillId="2" borderId="4" xfId="0" applyNumberFormat="1" applyFont="1" applyFill="1" applyBorder="1" applyAlignment="1">
      <alignment horizontal="center" vertical="center" wrapText="1"/>
    </xf>
    <xf numFmtId="4" fontId="13" fillId="2" borderId="4" xfId="0" applyNumberFormat="1" applyFont="1" applyFill="1" applyBorder="1" applyAlignment="1">
      <alignment horizontal="right" vertical="center" wrapText="1"/>
    </xf>
    <xf numFmtId="4" fontId="13" fillId="2" borderId="4" xfId="0" applyNumberFormat="1" applyFont="1" applyFill="1" applyBorder="1" applyAlignment="1">
      <alignment horizontal="center" vertical="center" wrapText="1"/>
    </xf>
    <xf numFmtId="0" fontId="14" fillId="35" borderId="0" xfId="0" applyFont="1" applyFill="1" applyBorder="1" applyAlignment="1">
      <alignment horizontal="center" vertical="center"/>
    </xf>
    <xf numFmtId="0" fontId="14" fillId="35" borderId="10" xfId="0" applyFont="1" applyFill="1" applyBorder="1" applyAlignment="1">
      <alignment horizontal="center" vertical="center"/>
    </xf>
    <xf numFmtId="4" fontId="13" fillId="2" borderId="4" xfId="0" applyNumberFormat="1" applyFont="1" applyFill="1" applyBorder="1" applyAlignment="1">
      <alignment vertical="center" wrapText="1"/>
    </xf>
    <xf numFmtId="49" fontId="13" fillId="2" borderId="2" xfId="0" applyNumberFormat="1" applyFont="1" applyFill="1" applyBorder="1" applyAlignment="1">
      <alignment horizontal="center" vertical="center" wrapText="1"/>
    </xf>
    <xf numFmtId="49" fontId="13" fillId="2" borderId="8" xfId="0" applyNumberFormat="1" applyFont="1" applyFill="1" applyBorder="1" applyAlignment="1">
      <alignment horizontal="left" vertical="center" wrapText="1"/>
    </xf>
    <xf numFmtId="4" fontId="13" fillId="2" borderId="2" xfId="0" applyNumberFormat="1" applyFont="1" applyFill="1" applyBorder="1" applyAlignment="1">
      <alignment horizontal="center" vertical="center" wrapText="1"/>
    </xf>
    <xf numFmtId="49" fontId="13" fillId="2" borderId="14" xfId="0" applyNumberFormat="1" applyFont="1" applyFill="1" applyBorder="1" applyAlignment="1">
      <alignment horizontal="left" vertical="center" wrapText="1"/>
    </xf>
    <xf numFmtId="4" fontId="13" fillId="2" borderId="3" xfId="0" applyNumberFormat="1" applyFont="1" applyFill="1" applyBorder="1" applyAlignment="1">
      <alignment horizontal="center" vertical="center" wrapText="1"/>
    </xf>
    <xf numFmtId="0" fontId="14" fillId="0" borderId="14" xfId="0" applyFont="1" applyBorder="1" applyAlignment="1">
      <alignment horizontal="left" vertical="center"/>
    </xf>
    <xf numFmtId="0" fontId="14" fillId="35" borderId="6" xfId="0" applyFont="1" applyFill="1" applyBorder="1" applyAlignment="1">
      <alignment horizontal="center" vertical="center"/>
    </xf>
    <xf numFmtId="0" fontId="14" fillId="35" borderId="11" xfId="0" applyFont="1" applyFill="1" applyBorder="1" applyAlignment="1">
      <alignment horizontal="center" vertical="center"/>
    </xf>
    <xf numFmtId="0" fontId="13" fillId="0" borderId="14" xfId="0" applyFont="1" applyBorder="1" applyAlignment="1">
      <alignment vertical="center"/>
    </xf>
    <xf numFmtId="0" fontId="13" fillId="0" borderId="6" xfId="0" applyFont="1" applyBorder="1" applyAlignment="1">
      <alignment vertical="center"/>
    </xf>
    <xf numFmtId="0" fontId="13" fillId="0" borderId="11" xfId="0" applyFont="1" applyBorder="1" applyAlignment="1">
      <alignment vertical="center"/>
    </xf>
    <xf numFmtId="10" fontId="14" fillId="0" borderId="1" xfId="105" applyNumberFormat="1"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3" fillId="35" borderId="15" xfId="0" applyFont="1" applyFill="1" applyBorder="1" applyAlignment="1">
      <alignment horizontal="left" vertical="center" wrapText="1"/>
    </xf>
    <xf numFmtId="0" fontId="13" fillId="35" borderId="10" xfId="0"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1" xfId="0" applyFont="1"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0" borderId="5" xfId="0" applyFont="1" applyBorder="1" applyAlignment="1">
      <alignment horizontal="justify" vertical="center"/>
    </xf>
    <xf numFmtId="0" fontId="13" fillId="0" borderId="7" xfId="0" applyFont="1" applyBorder="1" applyAlignment="1">
      <alignment horizontal="justify" vertical="center"/>
    </xf>
    <xf numFmtId="0" fontId="13" fillId="0" borderId="12" xfId="0" applyFont="1" applyBorder="1" applyAlignment="1">
      <alignment horizontal="justify" vertical="center"/>
    </xf>
    <xf numFmtId="0" fontId="15" fillId="2" borderId="8" xfId="0" applyFont="1" applyFill="1" applyBorder="1" applyAlignment="1">
      <alignment horizontal="justify" vertical="center" wrapText="1"/>
    </xf>
    <xf numFmtId="0" fontId="15" fillId="2" borderId="9" xfId="0" applyFont="1" applyFill="1" applyBorder="1" applyAlignment="1">
      <alignment horizontal="justify" vertical="center" wrapText="1"/>
    </xf>
    <xf numFmtId="0" fontId="15" fillId="2" borderId="14" xfId="0" applyFont="1" applyFill="1" applyBorder="1" applyAlignment="1">
      <alignment horizontal="justify" vertical="center" wrapText="1"/>
    </xf>
    <xf numFmtId="0" fontId="15" fillId="2" borderId="11" xfId="0" applyFont="1" applyFill="1" applyBorder="1" applyAlignment="1">
      <alignment horizontal="justify" vertical="center" wrapText="1"/>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3" fillId="35" borderId="5" xfId="0" applyFont="1" applyFill="1" applyBorder="1" applyAlignment="1">
      <alignment horizontal="justify" vertical="center"/>
    </xf>
    <xf numFmtId="0" fontId="13" fillId="35" borderId="7" xfId="0" applyFont="1" applyFill="1" applyBorder="1" applyAlignment="1">
      <alignment horizontal="justify" vertical="center"/>
    </xf>
    <xf numFmtId="0" fontId="13" fillId="35" borderId="12" xfId="0" applyFont="1" applyFill="1" applyBorder="1" applyAlignment="1">
      <alignment horizontal="justify" vertical="center"/>
    </xf>
    <xf numFmtId="0" fontId="11" fillId="2" borderId="8" xfId="8" applyFont="1" applyFill="1" applyBorder="1" applyAlignment="1">
      <alignment horizontal="center" vertical="center" wrapText="1"/>
    </xf>
    <xf numFmtId="0" fontId="11" fillId="2" borderId="13" xfId="8" applyFont="1" applyFill="1" applyBorder="1" applyAlignment="1">
      <alignment horizontal="center" vertical="center" wrapText="1"/>
    </xf>
    <xf numFmtId="0" fontId="11" fillId="2" borderId="9" xfId="8" applyFont="1" applyFill="1" applyBorder="1" applyAlignment="1">
      <alignment horizontal="center" vertical="center" wrapText="1"/>
    </xf>
    <xf numFmtId="0" fontId="11" fillId="2" borderId="14" xfId="8" applyFont="1" applyFill="1" applyBorder="1" applyAlignment="1">
      <alignment horizontal="center" vertical="center" wrapText="1"/>
    </xf>
    <xf numFmtId="0" fontId="11" fillId="2" borderId="6" xfId="8" applyFont="1" applyFill="1" applyBorder="1" applyAlignment="1">
      <alignment horizontal="center" vertical="center" wrapText="1"/>
    </xf>
    <xf numFmtId="0" fontId="11" fillId="2" borderId="11" xfId="8" applyFont="1" applyFill="1" applyBorder="1" applyAlignment="1">
      <alignment horizontal="center" vertical="center" wrapText="1"/>
    </xf>
    <xf numFmtId="0" fontId="15" fillId="2" borderId="1" xfId="8" applyFont="1" applyFill="1" applyBorder="1" applyAlignment="1">
      <alignment horizontal="center" vertical="center" wrapText="1"/>
    </xf>
    <xf numFmtId="0" fontId="17" fillId="2" borderId="1" xfId="8" applyFont="1" applyFill="1" applyBorder="1" applyAlignment="1">
      <alignment horizontal="center" vertical="center" wrapText="1"/>
    </xf>
    <xf numFmtId="0" fontId="17"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3" fillId="0" borderId="5" xfId="8" applyFont="1" applyBorder="1" applyAlignment="1">
      <alignment horizontal="justify" vertical="center"/>
    </xf>
    <xf numFmtId="0" fontId="13" fillId="0" borderId="7" xfId="8" applyFont="1" applyBorder="1" applyAlignment="1">
      <alignment horizontal="justify" vertical="center"/>
    </xf>
    <xf numFmtId="0" fontId="13" fillId="0" borderId="12" xfId="8" applyFont="1" applyBorder="1" applyAlignment="1">
      <alignment horizontal="justify" vertical="center"/>
    </xf>
    <xf numFmtId="0" fontId="15" fillId="2" borderId="2" xfId="8" applyFont="1" applyFill="1" applyBorder="1" applyAlignment="1">
      <alignment horizontal="center" vertical="center"/>
    </xf>
    <xf numFmtId="0" fontId="15" fillId="2" borderId="1" xfId="8" applyFont="1" applyFill="1" applyBorder="1" applyAlignment="1">
      <alignment horizontal="center" vertical="center"/>
    </xf>
    <xf numFmtId="0" fontId="15" fillId="2" borderId="3" xfId="8" applyFont="1" applyFill="1" applyBorder="1" applyAlignment="1">
      <alignment horizontal="center" vertical="center"/>
    </xf>
    <xf numFmtId="0" fontId="15" fillId="2" borderId="5" xfId="8" applyFont="1" applyFill="1" applyBorder="1" applyAlignment="1">
      <alignment horizontal="center" vertical="center" wrapText="1"/>
    </xf>
    <xf numFmtId="0" fontId="15" fillId="2" borderId="7" xfId="8" applyFont="1" applyFill="1" applyBorder="1" applyAlignment="1">
      <alignment horizontal="center" vertical="center" wrapText="1"/>
    </xf>
    <xf numFmtId="0" fontId="15" fillId="2" borderId="12" xfId="8" applyFont="1" applyFill="1" applyBorder="1" applyAlignment="1">
      <alignment horizontal="center" vertical="center" wrapText="1"/>
    </xf>
    <xf numFmtId="0" fontId="16" fillId="2" borderId="5" xfId="8" applyFont="1" applyFill="1" applyBorder="1" applyAlignment="1">
      <alignment horizontal="center" vertical="center" wrapText="1"/>
    </xf>
    <xf numFmtId="0" fontId="16" fillId="2" borderId="12" xfId="8" applyFont="1" applyFill="1" applyBorder="1" applyAlignment="1">
      <alignment horizontal="center" vertical="center" wrapText="1"/>
    </xf>
    <xf numFmtId="0" fontId="16" fillId="2" borderId="5" xfId="8" applyFont="1" applyFill="1" applyBorder="1" applyAlignment="1">
      <alignment horizontal="center" wrapText="1"/>
    </xf>
    <xf numFmtId="0" fontId="16" fillId="2" borderId="7" xfId="8" applyFont="1" applyFill="1" applyBorder="1" applyAlignment="1">
      <alignment horizontal="center" wrapText="1"/>
    </xf>
    <xf numFmtId="0" fontId="16" fillId="2" borderId="12" xfId="8" applyFont="1" applyFill="1" applyBorder="1" applyAlignment="1">
      <alignment horizontal="center" wrapText="1"/>
    </xf>
    <xf numFmtId="0" fontId="13" fillId="35" borderId="15" xfId="0" applyFont="1" applyFill="1" applyBorder="1" applyAlignment="1">
      <alignment vertical="top"/>
    </xf>
    <xf numFmtId="0" fontId="13" fillId="35" borderId="0" xfId="0" applyFont="1" applyFill="1" applyBorder="1" applyAlignment="1">
      <alignment vertical="top"/>
    </xf>
    <xf numFmtId="0" fontId="13" fillId="35" borderId="10" xfId="0" applyFont="1" applyFill="1" applyBorder="1" applyAlignment="1">
      <alignment vertical="top"/>
    </xf>
    <xf numFmtId="0" fontId="13" fillId="35" borderId="14" xfId="0" applyFont="1" applyFill="1" applyBorder="1" applyAlignment="1">
      <alignment vertical="center" wrapText="1"/>
    </xf>
    <xf numFmtId="0" fontId="13" fillId="35" borderId="6" xfId="0" applyFont="1" applyFill="1" applyBorder="1" applyAlignment="1">
      <alignment vertical="center" wrapText="1"/>
    </xf>
    <xf numFmtId="0" fontId="13" fillId="35" borderId="11" xfId="0" applyFont="1" applyFill="1" applyBorder="1" applyAlignment="1">
      <alignment vertical="center" wrapText="1"/>
    </xf>
    <xf numFmtId="0" fontId="13" fillId="35" borderId="0" xfId="0" applyFont="1" applyFill="1" applyBorder="1" applyAlignment="1">
      <alignment horizontal="left" vertical="center" wrapText="1"/>
    </xf>
    <xf numFmtId="0" fontId="13" fillId="35" borderId="15" xfId="0" applyFont="1" applyFill="1" applyBorder="1" applyAlignment="1">
      <alignment vertical="center"/>
    </xf>
    <xf numFmtId="0" fontId="13" fillId="35" borderId="0" xfId="0" applyFont="1" applyFill="1" applyBorder="1" applyAlignment="1">
      <alignment vertical="center"/>
    </xf>
    <xf numFmtId="0" fontId="13" fillId="35" borderId="10" xfId="0" applyFont="1" applyFill="1" applyBorder="1" applyAlignment="1">
      <alignment vertical="center"/>
    </xf>
    <xf numFmtId="0" fontId="13" fillId="35" borderId="15" xfId="0" applyFont="1" applyFill="1" applyBorder="1" applyAlignment="1">
      <alignment vertical="center" wrapText="1"/>
    </xf>
    <xf numFmtId="0" fontId="13" fillId="35" borderId="0" xfId="0" applyFont="1" applyFill="1" applyBorder="1" applyAlignment="1">
      <alignment vertical="center" wrapText="1"/>
    </xf>
    <xf numFmtId="0" fontId="13" fillId="35" borderId="10" xfId="0" applyFont="1" applyFill="1" applyBorder="1" applyAlignment="1">
      <alignment vertical="center" wrapText="1"/>
    </xf>
    <xf numFmtId="0" fontId="12" fillId="0" borderId="0" xfId="0" applyFont="1" applyAlignment="1">
      <alignment horizontal="center"/>
    </xf>
    <xf numFmtId="0" fontId="12" fillId="0" borderId="0" xfId="0" applyFont="1" applyBorder="1" applyAlignment="1">
      <alignment horizontal="center"/>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0" borderId="8" xfId="0" applyFont="1" applyBorder="1" applyAlignment="1">
      <alignment horizontal="center" vertical="top"/>
    </xf>
    <xf numFmtId="0" fontId="14" fillId="0" borderId="13" xfId="0" applyFont="1" applyBorder="1" applyAlignment="1">
      <alignment horizontal="center" vertical="top"/>
    </xf>
    <xf numFmtId="0" fontId="14" fillId="0" borderId="9" xfId="0" applyFont="1" applyBorder="1" applyAlignment="1">
      <alignment horizontal="center" vertical="top"/>
    </xf>
    <xf numFmtId="0" fontId="13" fillId="0" borderId="15" xfId="0" applyFont="1" applyBorder="1" applyAlignment="1">
      <alignment vertical="top"/>
    </xf>
    <xf numFmtId="0" fontId="13" fillId="0" borderId="0" xfId="0" applyFont="1" applyBorder="1" applyAlignment="1">
      <alignment vertical="top"/>
    </xf>
    <xf numFmtId="0" fontId="13" fillId="0" borderId="10" xfId="0" applyFont="1" applyBorder="1" applyAlignment="1">
      <alignment vertical="top"/>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3" fillId="0" borderId="15" xfId="0" applyFont="1" applyBorder="1" applyAlignment="1">
      <alignment vertical="center"/>
    </xf>
    <xf numFmtId="0" fontId="13" fillId="0" borderId="0" xfId="0" applyFont="1" applyBorder="1" applyAlignment="1">
      <alignment vertical="center"/>
    </xf>
    <xf numFmtId="0" fontId="13" fillId="0" borderId="10" xfId="0" applyFont="1" applyBorder="1" applyAlignment="1">
      <alignment vertical="center"/>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3" fillId="35" borderId="14" xfId="0" applyFont="1" applyFill="1" applyBorder="1" applyAlignment="1">
      <alignment horizontal="left" vertical="center" wrapText="1"/>
    </xf>
    <xf numFmtId="0" fontId="13" fillId="35" borderId="6" xfId="0" applyFont="1" applyFill="1" applyBorder="1" applyAlignment="1">
      <alignment horizontal="left" vertical="center" wrapText="1"/>
    </xf>
    <xf numFmtId="0" fontId="13" fillId="35" borderId="11" xfId="0" applyFont="1" applyFill="1" applyBorder="1" applyAlignment="1">
      <alignment horizontal="lef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15" xfId="0" applyFont="1" applyBorder="1" applyAlignment="1">
      <alignment vertical="center" wrapText="1"/>
    </xf>
    <xf numFmtId="0" fontId="13" fillId="0" borderId="0" xfId="0" applyFont="1" applyBorder="1" applyAlignment="1">
      <alignment vertical="center" wrapText="1"/>
    </xf>
    <xf numFmtId="0" fontId="13" fillId="0" borderId="10" xfId="0" applyFont="1" applyBorder="1" applyAlignment="1">
      <alignment vertical="center" wrapText="1"/>
    </xf>
    <xf numFmtId="0" fontId="13" fillId="0" borderId="15" xfId="162" applyFont="1" applyBorder="1" applyAlignment="1">
      <alignment horizontal="left" vertical="center" wrapText="1"/>
    </xf>
    <xf numFmtId="0" fontId="49" fillId="0" borderId="0" xfId="162" applyFont="1" applyAlignment="1">
      <alignment horizontal="left" vertical="center" wrapText="1"/>
    </xf>
    <xf numFmtId="0" fontId="49" fillId="0" borderId="10" xfId="162" applyFont="1" applyBorder="1" applyAlignment="1">
      <alignment horizontal="left" vertical="center" wrapText="1"/>
    </xf>
    <xf numFmtId="0" fontId="15" fillId="2" borderId="5" xfId="0" applyFont="1" applyFill="1" applyBorder="1" applyAlignment="1">
      <alignment horizontal="justify" vertical="center" wrapText="1"/>
    </xf>
    <xf numFmtId="0" fontId="15" fillId="2" borderId="7" xfId="0" applyFont="1" applyFill="1" applyBorder="1" applyAlignment="1">
      <alignment horizontal="justify" vertical="center" wrapText="1"/>
    </xf>
    <xf numFmtId="0" fontId="15" fillId="2" borderId="12" xfId="0" applyFont="1" applyFill="1" applyBorder="1" applyAlignment="1">
      <alignment horizontal="justify" vertical="center" wrapText="1"/>
    </xf>
    <xf numFmtId="0" fontId="15" fillId="0" borderId="15" xfId="0" quotePrefix="1" applyFont="1" applyBorder="1" applyAlignment="1">
      <alignment horizontal="justify" vertical="center"/>
    </xf>
    <xf numFmtId="0" fontId="15" fillId="0" borderId="0" xfId="0" quotePrefix="1" applyFont="1" applyBorder="1" applyAlignment="1">
      <alignment horizontal="justify" vertical="center"/>
    </xf>
    <xf numFmtId="0" fontId="15" fillId="0" borderId="10" xfId="0" quotePrefix="1" applyFont="1" applyBorder="1" applyAlignment="1">
      <alignment horizontal="justify" vertical="center"/>
    </xf>
    <xf numFmtId="0" fontId="15" fillId="0" borderId="14" xfId="0" quotePrefix="1" applyFont="1" applyBorder="1" applyAlignment="1">
      <alignment horizontal="justify" vertical="center"/>
    </xf>
    <xf numFmtId="0" fontId="15" fillId="0" borderId="6" xfId="0" quotePrefix="1" applyFont="1" applyBorder="1" applyAlignment="1">
      <alignment horizontal="justify" vertical="center"/>
    </xf>
    <xf numFmtId="0" fontId="15" fillId="0" borderId="11" xfId="0" quotePrefix="1" applyFont="1" applyBorder="1" applyAlignment="1">
      <alignment horizontal="justify" vertical="center"/>
    </xf>
    <xf numFmtId="0" fontId="13" fillId="0" borderId="15" xfId="0" applyFont="1" applyBorder="1" applyAlignment="1">
      <alignment horizontal="justify" vertical="center"/>
    </xf>
    <xf numFmtId="0" fontId="13" fillId="0" borderId="0" xfId="0" quotePrefix="1" applyFont="1" applyBorder="1" applyAlignment="1">
      <alignment horizontal="justify" vertical="center"/>
    </xf>
    <xf numFmtId="0" fontId="13" fillId="0" borderId="10" xfId="0" quotePrefix="1" applyFont="1" applyBorder="1" applyAlignment="1">
      <alignment horizontal="justify" vertical="center"/>
    </xf>
    <xf numFmtId="0" fontId="24" fillId="2" borderId="5" xfId="0" applyFont="1" applyFill="1" applyBorder="1" applyAlignment="1">
      <alignment horizontal="center" vertical="center" wrapText="1"/>
    </xf>
    <xf numFmtId="0" fontId="13" fillId="0" borderId="5" xfId="6" applyFont="1" applyBorder="1" applyAlignment="1">
      <alignment horizontal="justify" vertical="center"/>
    </xf>
    <xf numFmtId="0" fontId="13" fillId="0" borderId="7" xfId="6" applyFont="1" applyBorder="1" applyAlignment="1">
      <alignment horizontal="justify" vertical="center"/>
    </xf>
    <xf numFmtId="0" fontId="13" fillId="0" borderId="12" xfId="6" applyFont="1" applyBorder="1" applyAlignment="1">
      <alignment horizontal="justify" vertical="center"/>
    </xf>
    <xf numFmtId="0" fontId="15" fillId="2" borderId="5" xfId="6" applyFont="1" applyFill="1" applyBorder="1" applyAlignment="1">
      <alignment horizontal="left" vertical="center" wrapText="1"/>
    </xf>
    <xf numFmtId="0" fontId="15" fillId="2" borderId="7" xfId="6" applyFont="1" applyFill="1" applyBorder="1" applyAlignment="1">
      <alignment horizontal="left" vertical="center" wrapText="1"/>
    </xf>
    <xf numFmtId="0" fontId="15" fillId="2" borderId="12" xfId="6" applyFont="1" applyFill="1" applyBorder="1" applyAlignment="1">
      <alignment horizontal="left" vertical="center" wrapText="1"/>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7" fillId="0" borderId="2" xfId="0" applyFont="1" applyBorder="1" applyAlignment="1">
      <alignment horizontal="center"/>
    </xf>
    <xf numFmtId="0" fontId="17" fillId="0" borderId="1" xfId="0" applyFont="1" applyBorder="1" applyAlignment="1">
      <alignment horizontal="center"/>
    </xf>
    <xf numFmtId="0" fontId="17" fillId="0" borderId="3" xfId="0" applyFont="1" applyBorder="1" applyAlignment="1">
      <alignment horizontal="center"/>
    </xf>
    <xf numFmtId="0" fontId="12"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5" fillId="0" borderId="2" xfId="0" quotePrefix="1" applyFont="1" applyBorder="1" applyAlignment="1">
      <alignment horizontal="center" vertical="top"/>
    </xf>
    <xf numFmtId="0" fontId="15" fillId="0" borderId="1" xfId="0" quotePrefix="1" applyFont="1" applyBorder="1" applyAlignment="1">
      <alignment horizontal="center" vertical="top"/>
    </xf>
    <xf numFmtId="0" fontId="15" fillId="0" borderId="3" xfId="0" quotePrefix="1" applyFont="1" applyBorder="1" applyAlignment="1">
      <alignment horizontal="center" vertical="top"/>
    </xf>
    <xf numFmtId="0" fontId="15" fillId="2" borderId="1"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12" xfId="0" applyFont="1" applyBorder="1" applyAlignment="1">
      <alignment horizontal="center" vertical="center"/>
    </xf>
    <xf numFmtId="43" fontId="13" fillId="0" borderId="14" xfId="1" quotePrefix="1" applyFont="1" applyBorder="1" applyAlignment="1">
      <alignment horizontal="center" vertical="center"/>
    </xf>
    <xf numFmtId="43" fontId="13" fillId="0" borderId="11" xfId="1" quotePrefix="1" applyFont="1" applyBorder="1" applyAlignment="1">
      <alignment horizontal="center" vertical="center"/>
    </xf>
    <xf numFmtId="0" fontId="15" fillId="0" borderId="5" xfId="0" applyFont="1" applyBorder="1" applyAlignment="1">
      <alignment horizontal="center" vertical="center" wrapText="1"/>
    </xf>
    <xf numFmtId="0" fontId="15" fillId="2" borderId="5" xfId="7" applyFont="1" applyFill="1" applyBorder="1" applyAlignment="1">
      <alignment horizontal="center" vertical="center" wrapText="1"/>
    </xf>
    <xf numFmtId="0" fontId="15" fillId="2" borderId="7" xfId="7" applyFont="1" applyFill="1" applyBorder="1" applyAlignment="1">
      <alignment horizontal="center" vertical="center" wrapText="1"/>
    </xf>
    <xf numFmtId="0" fontId="15" fillId="2" borderId="12" xfId="7" applyFont="1" applyFill="1" applyBorder="1" applyAlignment="1">
      <alignment horizontal="center" vertical="center" wrapText="1"/>
    </xf>
    <xf numFmtId="0" fontId="15" fillId="0" borderId="5" xfId="7" applyFont="1" applyBorder="1" applyAlignment="1">
      <alignment horizontal="justify" vertical="center" wrapText="1"/>
    </xf>
    <xf numFmtId="0" fontId="15" fillId="0" borderId="12" xfId="7" applyFont="1" applyBorder="1" applyAlignment="1">
      <alignment horizontal="justify" vertical="center" wrapText="1"/>
    </xf>
    <xf numFmtId="0" fontId="17" fillId="0" borderId="12" xfId="7" applyFont="1" applyBorder="1"/>
    <xf numFmtId="0" fontId="11" fillId="2" borderId="5" xfId="7" applyFont="1" applyFill="1" applyBorder="1" applyAlignment="1">
      <alignment horizontal="center" vertical="center" wrapText="1"/>
    </xf>
    <xf numFmtId="0" fontId="11" fillId="2" borderId="7" xfId="7" applyFont="1" applyFill="1" applyBorder="1" applyAlignment="1">
      <alignment horizontal="center" vertical="center" wrapText="1"/>
    </xf>
    <xf numFmtId="0" fontId="11" fillId="2" borderId="12" xfId="7" applyFont="1" applyFill="1" applyBorder="1" applyAlignment="1">
      <alignment horizontal="center" vertical="center" wrapText="1"/>
    </xf>
    <xf numFmtId="0" fontId="15" fillId="0" borderId="5" xfId="7" applyFont="1" applyFill="1" applyBorder="1" applyAlignment="1">
      <alignment horizontal="justify" vertical="center"/>
    </xf>
    <xf numFmtId="0" fontId="15" fillId="0" borderId="7" xfId="7" applyFont="1" applyFill="1" applyBorder="1" applyAlignment="1">
      <alignment horizontal="justify" vertical="center"/>
    </xf>
    <xf numFmtId="0" fontId="15" fillId="0" borderId="12" xfId="7" applyFont="1" applyFill="1" applyBorder="1" applyAlignment="1">
      <alignment horizontal="justify" vertical="center"/>
    </xf>
    <xf numFmtId="0" fontId="17" fillId="0" borderId="7" xfId="7" applyFont="1" applyBorder="1" applyAlignment="1">
      <alignment horizontal="center"/>
    </xf>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xf numFmtId="0" fontId="17" fillId="2" borderId="7" xfId="0" applyFont="1" applyFill="1" applyBorder="1"/>
    <xf numFmtId="0" fontId="15" fillId="2" borderId="2" xfId="12" applyFont="1" applyFill="1" applyBorder="1" applyAlignment="1">
      <alignment horizontal="center" vertical="center" wrapText="1"/>
    </xf>
    <xf numFmtId="0" fontId="15" fillId="2" borderId="3" xfId="12" applyFont="1" applyFill="1" applyBorder="1" applyAlignment="1">
      <alignment horizontal="center" vertical="center" wrapText="1"/>
    </xf>
  </cellXfs>
  <cellStyles count="205">
    <cellStyle name="20% - Énfasis1" xfId="123" builtinId="30" customBuiltin="1"/>
    <cellStyle name="20% - Énfasis1 2" xfId="16"/>
    <cellStyle name="20% - Énfasis1 3" xfId="177"/>
    <cellStyle name="20% - Énfasis2" xfId="127" builtinId="34" customBuiltin="1"/>
    <cellStyle name="20% - Énfasis2 2" xfId="17"/>
    <cellStyle name="20% - Énfasis2 3" xfId="178"/>
    <cellStyle name="20% - Énfasis3" xfId="131" builtinId="38" customBuiltin="1"/>
    <cellStyle name="20% - Énfasis3 2" xfId="18"/>
    <cellStyle name="20% - Énfasis3 3" xfId="179"/>
    <cellStyle name="20% - Énfasis4" xfId="135" builtinId="42" customBuiltin="1"/>
    <cellStyle name="20% - Énfasis4 2" xfId="19"/>
    <cellStyle name="20% - Énfasis4 3" xfId="180"/>
    <cellStyle name="20% - Énfasis5" xfId="139" builtinId="46" customBuiltin="1"/>
    <cellStyle name="20% - Énfasis5 2" xfId="20"/>
    <cellStyle name="20% - Énfasis5 3" xfId="21"/>
    <cellStyle name="20% - Énfasis5 4" xfId="181"/>
    <cellStyle name="20% - Énfasis6" xfId="143" builtinId="50" customBuiltin="1"/>
    <cellStyle name="20% - Énfasis6 2" xfId="22"/>
    <cellStyle name="20% - Énfasis6 3" xfId="23"/>
    <cellStyle name="20% - Énfasis6 4" xfId="182"/>
    <cellStyle name="40% - Énfasis1" xfId="124" builtinId="31" customBuiltin="1"/>
    <cellStyle name="40% - Énfasis1 2" xfId="24"/>
    <cellStyle name="40% - Énfasis1 3" xfId="25"/>
    <cellStyle name="40% - Énfasis1 4" xfId="183"/>
    <cellStyle name="40% - Énfasis2" xfId="128" builtinId="35" customBuiltin="1"/>
    <cellStyle name="40% - Énfasis2 2" xfId="26"/>
    <cellStyle name="40% - Énfasis2 3" xfId="27"/>
    <cellStyle name="40% - Énfasis2 4" xfId="184"/>
    <cellStyle name="40% - Énfasis3" xfId="132" builtinId="39" customBuiltin="1"/>
    <cellStyle name="40% - Énfasis3 2" xfId="28"/>
    <cellStyle name="40% - Énfasis3 3" xfId="185"/>
    <cellStyle name="40% - Énfasis4" xfId="136" builtinId="43" customBuiltin="1"/>
    <cellStyle name="40% - Énfasis4 2" xfId="29"/>
    <cellStyle name="40% - Énfasis4 3" xfId="30"/>
    <cellStyle name="40% - Énfasis4 4" xfId="186"/>
    <cellStyle name="40% - Énfasis5" xfId="140" builtinId="47" customBuiltin="1"/>
    <cellStyle name="40% - Énfasis5 2" xfId="31"/>
    <cellStyle name="40% - Énfasis5 3" xfId="32"/>
    <cellStyle name="40% - Énfasis5 4" xfId="187"/>
    <cellStyle name="40% - Énfasis6" xfId="144" builtinId="51" customBuiltin="1"/>
    <cellStyle name="40% - Énfasis6 2" xfId="33"/>
    <cellStyle name="40% - Énfasis6 3" xfId="34"/>
    <cellStyle name="40% - Énfasis6 4" xfId="188"/>
    <cellStyle name="60% - Énfasis1" xfId="125" builtinId="32" customBuiltin="1"/>
    <cellStyle name="60% - Énfasis1 2" xfId="35"/>
    <cellStyle name="60% - Énfasis2" xfId="129" builtinId="36" customBuiltin="1"/>
    <cellStyle name="60% - Énfasis2 2" xfId="36"/>
    <cellStyle name="60% - Énfasis3" xfId="133" builtinId="40" customBuiltin="1"/>
    <cellStyle name="60% - Énfasis3 2" xfId="37"/>
    <cellStyle name="60% - Énfasis3 3" xfId="189"/>
    <cellStyle name="60% - Énfasis4" xfId="137" builtinId="44" customBuiltin="1"/>
    <cellStyle name="60% - Énfasis4 2" xfId="38"/>
    <cellStyle name="60% - Énfasis4 3" xfId="190"/>
    <cellStyle name="60% - Énfasis5" xfId="141" builtinId="48" customBuiltin="1"/>
    <cellStyle name="60% - Énfasis5 2" xfId="39"/>
    <cellStyle name="60% - Énfasis6" xfId="145" builtinId="52" customBuiltin="1"/>
    <cellStyle name="60% - Énfasis6 2" xfId="40"/>
    <cellStyle name="60% - Énfasis6 3" xfId="191"/>
    <cellStyle name="Buena" xfId="111" builtinId="26" customBuiltin="1"/>
    <cellStyle name="Buena 2" xfId="41"/>
    <cellStyle name="Cálculo" xfId="116" builtinId="22" customBuiltin="1"/>
    <cellStyle name="Cálculo 2" xfId="42"/>
    <cellStyle name="Celda de comprobación" xfId="118" builtinId="23" customBuiltin="1"/>
    <cellStyle name="Celda de comprobación 2" xfId="43"/>
    <cellStyle name="Celda vinculada" xfId="117" builtinId="24" customBuiltin="1"/>
    <cellStyle name="Celda vinculada 2" xfId="44"/>
    <cellStyle name="Encabezado 4" xfId="110" builtinId="19" customBuiltin="1"/>
    <cellStyle name="Encabezado 4 2" xfId="45"/>
    <cellStyle name="Énfasis1" xfId="122" builtinId="29" customBuiltin="1"/>
    <cellStyle name="Énfasis1 2" xfId="46"/>
    <cellStyle name="Énfasis2" xfId="126" builtinId="33" customBuiltin="1"/>
    <cellStyle name="Énfasis2 2" xfId="47"/>
    <cellStyle name="Énfasis3" xfId="130" builtinId="37" customBuiltin="1"/>
    <cellStyle name="Énfasis3 2" xfId="48"/>
    <cellStyle name="Énfasis4" xfId="134" builtinId="41" customBuiltin="1"/>
    <cellStyle name="Énfasis4 2" xfId="49"/>
    <cellStyle name="Énfasis5" xfId="138" builtinId="45" customBuiltin="1"/>
    <cellStyle name="Énfasis5 2" xfId="50"/>
    <cellStyle name="Énfasis6" xfId="142" builtinId="49" customBuiltin="1"/>
    <cellStyle name="Énfasis6 2" xfId="51"/>
    <cellStyle name="Entrada" xfId="114" builtinId="20" customBuiltin="1"/>
    <cellStyle name="Entrada 2" xfId="52"/>
    <cellStyle name="Euro" xfId="53"/>
    <cellStyle name="Excel Built-in Normal" xfId="54"/>
    <cellStyle name="Incorrecto" xfId="112" builtinId="27" customBuiltin="1"/>
    <cellStyle name="Incorrecto 2" xfId="55"/>
    <cellStyle name="Millares" xfId="1" builtinId="3"/>
    <cellStyle name="Millares 2" xfId="2"/>
    <cellStyle name="Millares 2 2" xfId="3"/>
    <cellStyle name="Millares 2 2 2" xfId="150"/>
    <cellStyle name="Millares 2 3" xfId="56"/>
    <cellStyle name="Millares 2 3 2" xfId="151"/>
    <cellStyle name="Millares 2 4" xfId="149"/>
    <cellStyle name="Millares 3" xfId="4"/>
    <cellStyle name="Millares 3 2" xfId="57"/>
    <cellStyle name="Millares 3 2 2" xfId="153"/>
    <cellStyle name="Millares 3 3" xfId="154"/>
    <cellStyle name="Millares 3 4" xfId="152"/>
    <cellStyle name="Millares 4" xfId="5"/>
    <cellStyle name="Millares 4 2" xfId="155"/>
    <cellStyle name="Millares 4 2 2" xfId="193"/>
    <cellStyle name="Millares 4 3" xfId="192"/>
    <cellStyle name="Millares 5" xfId="58"/>
    <cellStyle name="Millares 5 2" xfId="157"/>
    <cellStyle name="Millares 5 3" xfId="156"/>
    <cellStyle name="Millares 6" xfId="59"/>
    <cellStyle name="Millares 6 2" xfId="158"/>
    <cellStyle name="Millares 7" xfId="60"/>
    <cellStyle name="Millares 7 2" xfId="61"/>
    <cellStyle name="Moneda" xfId="148" builtinId="4"/>
    <cellStyle name="Moneda 2" xfId="62"/>
    <cellStyle name="Moneda 2 2" xfId="194"/>
    <cellStyle name="Moneda 3" xfId="63"/>
    <cellStyle name="Neutral" xfId="113" builtinId="28" customBuiltin="1"/>
    <cellStyle name="Neutral 2" xfId="64"/>
    <cellStyle name="Normal" xfId="0" builtinId="0"/>
    <cellStyle name="Normal 10" xfId="65"/>
    <cellStyle name="Normal 10 2" xfId="66"/>
    <cellStyle name="Normal 10 3" xfId="159"/>
    <cellStyle name="Normal 10 4" xfId="195"/>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19" xfId="146"/>
    <cellStyle name="Normal 2" xfId="6"/>
    <cellStyle name="Normal 2 2" xfId="7"/>
    <cellStyle name="Normal 2 2 2" xfId="78"/>
    <cellStyle name="Normal 2 2 2 2" xfId="162"/>
    <cellStyle name="Normal 2 2 3" xfId="161"/>
    <cellStyle name="Normal 2 3" xfId="79"/>
    <cellStyle name="Normal 2 3 2" xfId="163"/>
    <cellStyle name="Normal 2 4" xfId="80"/>
    <cellStyle name="Normal 2 5" xfId="81"/>
    <cellStyle name="Normal 2 6" xfId="82"/>
    <cellStyle name="Normal 2 7" xfId="83"/>
    <cellStyle name="Normal 2 8" xfId="84"/>
    <cellStyle name="Normal 2 9" xfId="160"/>
    <cellStyle name="Normal 2_APP-1" xfId="196"/>
    <cellStyle name="Normal 3" xfId="8"/>
    <cellStyle name="Normal 3 2" xfId="9"/>
    <cellStyle name="Normal 3 2 2" xfId="165"/>
    <cellStyle name="Normal 3 2 3" xfId="197"/>
    <cellStyle name="Normal 3 3" xfId="85"/>
    <cellStyle name="Normal 3 3 2" xfId="166"/>
    <cellStyle name="Normal 3 4" xfId="86"/>
    <cellStyle name="Normal 3 5" xfId="87"/>
    <cellStyle name="Normal 3 6" xfId="164"/>
    <cellStyle name="Normal 4" xfId="10"/>
    <cellStyle name="Normal 4 2" xfId="88"/>
    <cellStyle name="Normal 4 2 2" xfId="168"/>
    <cellStyle name="Normal 4 3" xfId="167"/>
    <cellStyle name="Normal 5" xfId="11"/>
    <cellStyle name="Normal 5 2" xfId="89"/>
    <cellStyle name="Normal 5 3" xfId="90"/>
    <cellStyle name="Normal 5 4" xfId="169"/>
    <cellStyle name="Normal 5 5" xfId="198"/>
    <cellStyle name="Normal 6" xfId="91"/>
    <cellStyle name="Normal 6 2" xfId="170"/>
    <cellStyle name="Normal 7" xfId="92"/>
    <cellStyle name="Normal 7 2" xfId="172"/>
    <cellStyle name="Normal 7 3" xfId="171"/>
    <cellStyle name="Normal 8" xfId="93"/>
    <cellStyle name="Normal 8 2" xfId="173"/>
    <cellStyle name="Normal 8 3" xfId="199"/>
    <cellStyle name="Normal 9" xfId="94"/>
    <cellStyle name="Normal 9 2" xfId="174"/>
    <cellStyle name="Normal 9 3" xfId="200"/>
    <cellStyle name="Normal_FORMATO IAIE IAT" xfId="12"/>
    <cellStyle name="Normal_Formatos E-M  2008 Benito Juárez" xfId="13"/>
    <cellStyle name="Notas 2" xfId="95"/>
    <cellStyle name="Notas 2 2" xfId="201"/>
    <cellStyle name="Notas 3" xfId="96"/>
    <cellStyle name="Notas 4" xfId="147"/>
    <cellStyle name="Porcentual" xfId="105" builtinId="5"/>
    <cellStyle name="Porcentual 2" xfId="14"/>
    <cellStyle name="Porcentual 2 2" xfId="15"/>
    <cellStyle name="Porcentual 2 2 2" xfId="175"/>
    <cellStyle name="Porcentual 2 3" xfId="176"/>
    <cellStyle name="Porcentual 3" xfId="203"/>
    <cellStyle name="Porcentual 4" xfId="202"/>
    <cellStyle name="Salida" xfId="115" builtinId="21" customBuiltin="1"/>
    <cellStyle name="Salida 2" xfId="97"/>
    <cellStyle name="Texto de advertencia" xfId="119" builtinId="11" customBuiltin="1"/>
    <cellStyle name="Texto de advertencia 2" xfId="98"/>
    <cellStyle name="Texto explicativo" xfId="120" builtinId="53" customBuiltin="1"/>
    <cellStyle name="Texto explicativo 2" xfId="99"/>
    <cellStyle name="Título" xfId="106" builtinId="15" customBuiltin="1"/>
    <cellStyle name="Título 1" xfId="107" builtinId="16" customBuiltin="1"/>
    <cellStyle name="Título 1 2" xfId="100"/>
    <cellStyle name="Título 2" xfId="108" builtinId="17" customBuiltin="1"/>
    <cellStyle name="Título 2 2" xfId="101"/>
    <cellStyle name="Título 3" xfId="109" builtinId="18" customBuiltin="1"/>
    <cellStyle name="Título 3 2" xfId="102"/>
    <cellStyle name="Título 4" xfId="103"/>
    <cellStyle name="Título 5" xfId="204"/>
    <cellStyle name="Total" xfId="121" builtinId="25" customBuiltin="1"/>
    <cellStyle name="Total 2" xfId="104"/>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642938</xdr:colOff>
      <xdr:row>14</xdr:row>
      <xdr:rowOff>64823</xdr:rowOff>
    </xdr:from>
    <xdr:to>
      <xdr:col>4</xdr:col>
      <xdr:colOff>464345</xdr:colOff>
      <xdr:row>21</xdr:row>
      <xdr:rowOff>31750</xdr:rowOff>
    </xdr:to>
    <xdr:sp macro="" textlink="">
      <xdr:nvSpPr>
        <xdr:cNvPr id="2" name="1 Rectángulo"/>
        <xdr:cNvSpPr/>
      </xdr:nvSpPr>
      <xdr:spPr>
        <a:xfrm>
          <a:off x="3024188" y="3472656"/>
          <a:ext cx="3186907" cy="1448594"/>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404812</xdr:colOff>
      <xdr:row>7</xdr:row>
      <xdr:rowOff>190501</xdr:rowOff>
    </xdr:from>
    <xdr:to>
      <xdr:col>4</xdr:col>
      <xdr:colOff>571500</xdr:colOff>
      <xdr:row>14</xdr:row>
      <xdr:rowOff>71439</xdr:rowOff>
    </xdr:to>
    <xdr:sp macro="" textlink="">
      <xdr:nvSpPr>
        <xdr:cNvPr id="2" name="1 Rectángulo"/>
        <xdr:cNvSpPr/>
      </xdr:nvSpPr>
      <xdr:spPr>
        <a:xfrm>
          <a:off x="3119437" y="2119314"/>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742950</xdr:colOff>
      <xdr:row>8</xdr:row>
      <xdr:rowOff>152400</xdr:rowOff>
    </xdr:from>
    <xdr:to>
      <xdr:col>2</xdr:col>
      <xdr:colOff>528638</xdr:colOff>
      <xdr:row>14</xdr:row>
      <xdr:rowOff>245269</xdr:rowOff>
    </xdr:to>
    <xdr:sp macro="" textlink="">
      <xdr:nvSpPr>
        <xdr:cNvPr id="2" name="1 Rectángulo"/>
        <xdr:cNvSpPr/>
      </xdr:nvSpPr>
      <xdr:spPr>
        <a:xfrm>
          <a:off x="3562350" y="1504950"/>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A14:M35"/>
  <sheetViews>
    <sheetView showGridLines="0" tabSelected="1" zoomScale="80" zoomScaleNormal="80" workbookViewId="0">
      <selection activeCell="I44" sqref="I44"/>
    </sheetView>
  </sheetViews>
  <sheetFormatPr baseColWidth="10" defaultColWidth="11.42578125" defaultRowHeight="13.5"/>
  <cols>
    <col min="1" max="4" width="11.42578125" style="1"/>
    <col min="5" max="5" width="9.28515625" style="1" customWidth="1"/>
    <col min="6" max="6" width="9.42578125" style="1" customWidth="1"/>
    <col min="7" max="7" width="17.7109375" style="1" customWidth="1"/>
    <col min="8" max="10" width="11.42578125" style="1"/>
    <col min="11" max="11" width="17.140625" style="1" customWidth="1"/>
    <col min="12" max="16384" width="11.42578125" style="1"/>
  </cols>
  <sheetData>
    <row r="14" spans="1:13" ht="13.15" customHeight="1">
      <c r="A14" s="393" t="s">
        <v>162</v>
      </c>
      <c r="B14" s="393"/>
      <c r="C14" s="393"/>
      <c r="D14" s="393"/>
      <c r="E14" s="393"/>
      <c r="F14" s="393"/>
      <c r="G14" s="393"/>
      <c r="H14" s="393"/>
      <c r="I14" s="393"/>
      <c r="J14" s="393"/>
      <c r="K14" s="393"/>
      <c r="L14" s="102"/>
      <c r="M14" s="102"/>
    </row>
    <row r="15" spans="1:13" ht="13.15" customHeight="1">
      <c r="A15" s="393"/>
      <c r="B15" s="393"/>
      <c r="C15" s="393"/>
      <c r="D15" s="393"/>
      <c r="E15" s="393"/>
      <c r="F15" s="393"/>
      <c r="G15" s="393"/>
      <c r="H15" s="393"/>
      <c r="I15" s="393"/>
      <c r="J15" s="393"/>
      <c r="K15" s="393"/>
      <c r="L15" s="102"/>
      <c r="M15" s="102"/>
    </row>
    <row r="16" spans="1:13" ht="13.15" customHeight="1">
      <c r="A16" s="393"/>
      <c r="B16" s="393"/>
      <c r="C16" s="393"/>
      <c r="D16" s="393"/>
      <c r="E16" s="393"/>
      <c r="F16" s="393"/>
      <c r="G16" s="393"/>
      <c r="H16" s="393"/>
      <c r="I16" s="393"/>
      <c r="J16" s="393"/>
      <c r="K16" s="393"/>
      <c r="L16" s="102"/>
      <c r="M16" s="102"/>
    </row>
    <row r="18" spans="1:13" ht="15" customHeight="1">
      <c r="A18" s="394" t="s">
        <v>161</v>
      </c>
      <c r="B18" s="394"/>
      <c r="C18" s="394"/>
      <c r="D18" s="394"/>
      <c r="E18" s="394"/>
      <c r="F18" s="394"/>
      <c r="G18" s="394"/>
      <c r="H18" s="394"/>
      <c r="I18" s="394"/>
      <c r="J18" s="394"/>
      <c r="K18" s="394"/>
      <c r="L18" s="102"/>
      <c r="M18" s="102"/>
    </row>
    <row r="19" spans="1:13" ht="15" customHeight="1">
      <c r="A19" s="394"/>
      <c r="B19" s="394"/>
      <c r="C19" s="394"/>
      <c r="D19" s="394"/>
      <c r="E19" s="394"/>
      <c r="F19" s="394"/>
      <c r="G19" s="394"/>
      <c r="H19" s="394"/>
      <c r="I19" s="394"/>
      <c r="J19" s="394"/>
      <c r="K19" s="394"/>
      <c r="L19" s="102"/>
      <c r="M19" s="102"/>
    </row>
    <row r="20" spans="1:13" ht="15" customHeight="1">
      <c r="A20" s="394"/>
      <c r="B20" s="394"/>
      <c r="C20" s="394"/>
      <c r="D20" s="394"/>
      <c r="E20" s="394"/>
      <c r="F20" s="394"/>
      <c r="G20" s="394"/>
      <c r="H20" s="394"/>
      <c r="I20" s="394"/>
      <c r="J20" s="394"/>
      <c r="K20" s="394"/>
      <c r="L20" s="102"/>
      <c r="M20" s="102"/>
    </row>
    <row r="21" spans="1:13" ht="15" customHeight="1">
      <c r="A21" s="394"/>
      <c r="B21" s="394"/>
      <c r="C21" s="394"/>
      <c r="D21" s="394"/>
      <c r="E21" s="394"/>
      <c r="F21" s="394"/>
      <c r="G21" s="394"/>
      <c r="H21" s="394"/>
      <c r="I21" s="394"/>
      <c r="J21" s="394"/>
      <c r="K21" s="394"/>
      <c r="L21" s="102"/>
      <c r="M21" s="102"/>
    </row>
    <row r="22" spans="1:13" ht="13.15" customHeight="1">
      <c r="A22" s="102"/>
      <c r="B22" s="102"/>
      <c r="C22" s="102"/>
      <c r="D22" s="102"/>
      <c r="E22" s="102"/>
      <c r="F22" s="102"/>
      <c r="G22" s="102"/>
      <c r="H22" s="102"/>
      <c r="I22" s="102"/>
      <c r="J22" s="102"/>
      <c r="K22" s="102"/>
      <c r="L22" s="102"/>
      <c r="M22" s="102"/>
    </row>
    <row r="23" spans="1:13" ht="13.15" customHeight="1">
      <c r="A23" s="102"/>
      <c r="B23" s="102"/>
      <c r="C23" s="102"/>
      <c r="D23" s="102"/>
      <c r="E23" s="102"/>
      <c r="F23" s="102"/>
      <c r="G23" s="102"/>
      <c r="H23" s="102"/>
      <c r="I23" s="102"/>
      <c r="J23" s="102"/>
      <c r="K23" s="102"/>
      <c r="L23" s="102"/>
      <c r="M23" s="102"/>
    </row>
    <row r="33" spans="1:13" s="106" customFormat="1" ht="16.5">
      <c r="A33" s="94" t="s">
        <v>163</v>
      </c>
      <c r="B33" s="94"/>
      <c r="C33" s="94"/>
      <c r="D33" s="103"/>
      <c r="E33" s="103"/>
      <c r="F33" s="104"/>
      <c r="G33" s="104" t="s">
        <v>166</v>
      </c>
      <c r="H33" s="94"/>
      <c r="I33" s="94"/>
      <c r="J33" s="94"/>
      <c r="K33" s="105"/>
      <c r="L33" s="105"/>
    </row>
    <row r="34" spans="1:13" s="106" customFormat="1" ht="19.899999999999999" customHeight="1">
      <c r="B34" s="395" t="s">
        <v>164</v>
      </c>
      <c r="C34" s="395"/>
      <c r="D34" s="395"/>
      <c r="E34" s="395"/>
      <c r="F34" s="107"/>
      <c r="H34" s="395" t="s">
        <v>791</v>
      </c>
      <c r="I34" s="395"/>
      <c r="J34" s="395"/>
      <c r="K34" s="395"/>
      <c r="L34" s="107"/>
      <c r="M34" s="107"/>
    </row>
    <row r="35" spans="1:13" ht="16.5">
      <c r="B35" s="396" t="s">
        <v>165</v>
      </c>
      <c r="C35" s="396"/>
      <c r="D35" s="396"/>
      <c r="E35" s="396"/>
      <c r="H35" s="396" t="s">
        <v>792</v>
      </c>
      <c r="I35" s="396"/>
      <c r="J35" s="396"/>
      <c r="K35" s="396"/>
    </row>
  </sheetData>
  <mergeCells count="6">
    <mergeCell ref="A14:K16"/>
    <mergeCell ref="A18:K21"/>
    <mergeCell ref="B34:E34"/>
    <mergeCell ref="H34:K34"/>
    <mergeCell ref="B35:E35"/>
    <mergeCell ref="H35:K35"/>
  </mergeCells>
  <printOptions horizontalCentered="1"/>
  <pageMargins left="0.59055118110236227" right="0.59055118110236227" top="0.35433070866141736" bottom="0.35433070866141736" header="0.19685039370078741" footer="0.19685039370078741"/>
  <pageSetup scale="90"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sheetPr codeName="Hoja10"/>
  <dimension ref="A1:U35"/>
  <sheetViews>
    <sheetView showGridLines="0" zoomScaleNormal="100" zoomScaleSheetLayoutView="70" workbookViewId="0">
      <selection activeCell="E14" sqref="E14"/>
    </sheetView>
  </sheetViews>
  <sheetFormatPr baseColWidth="10" defaultColWidth="11.42578125" defaultRowHeight="13.5"/>
  <cols>
    <col min="1" max="1" width="3.85546875" style="43" customWidth="1"/>
    <col min="2" max="2" width="4.42578125" style="43" customWidth="1"/>
    <col min="3" max="3" width="3.7109375" style="43" customWidth="1"/>
    <col min="4" max="4" width="4.42578125" style="43" customWidth="1"/>
    <col min="5" max="5" width="5" style="43" customWidth="1"/>
    <col min="6" max="6" width="29.5703125" style="43" customWidth="1"/>
    <col min="7" max="7" width="9.5703125" style="43" customWidth="1"/>
    <col min="8" max="8" width="10.140625" style="43" customWidth="1"/>
    <col min="9" max="9" width="12.7109375" style="43" customWidth="1"/>
    <col min="10" max="10" width="11.7109375" style="43" customWidth="1"/>
    <col min="11" max="12" width="6.7109375" style="43" customWidth="1"/>
    <col min="13" max="13" width="17.5703125" style="43" customWidth="1"/>
    <col min="14" max="14" width="18.7109375" style="43" customWidth="1"/>
    <col min="15" max="15" width="17" style="43" customWidth="1"/>
    <col min="16" max="16" width="18" style="43" customWidth="1"/>
    <col min="17" max="17" width="18.140625" style="43" customWidth="1"/>
    <col min="18" max="18" width="10.140625" style="43" customWidth="1"/>
    <col min="19" max="21" width="6.7109375" style="43" customWidth="1"/>
    <col min="22" max="16384" width="11.42578125" style="43"/>
  </cols>
  <sheetData>
    <row r="1" spans="1:21" ht="25.15" customHeight="1">
      <c r="A1" s="432" t="s">
        <v>95</v>
      </c>
      <c r="B1" s="433"/>
      <c r="C1" s="433"/>
      <c r="D1" s="433"/>
      <c r="E1" s="433"/>
      <c r="F1" s="433"/>
      <c r="G1" s="433"/>
      <c r="H1" s="433"/>
      <c r="I1" s="433"/>
      <c r="J1" s="433"/>
      <c r="K1" s="433"/>
      <c r="L1" s="433"/>
      <c r="M1" s="433"/>
      <c r="N1" s="433"/>
      <c r="O1" s="433"/>
      <c r="P1" s="433"/>
      <c r="Q1" s="433"/>
      <c r="R1" s="433"/>
      <c r="S1" s="433"/>
      <c r="T1" s="433"/>
      <c r="U1" s="434"/>
    </row>
    <row r="2" spans="1:21" ht="40.5" customHeight="1">
      <c r="A2" s="435" t="s">
        <v>565</v>
      </c>
      <c r="B2" s="436"/>
      <c r="C2" s="436"/>
      <c r="D2" s="436"/>
      <c r="E2" s="436"/>
      <c r="F2" s="436"/>
      <c r="G2" s="436"/>
      <c r="H2" s="436"/>
      <c r="I2" s="436"/>
      <c r="J2" s="436"/>
      <c r="K2" s="436"/>
      <c r="L2" s="436"/>
      <c r="M2" s="436"/>
      <c r="N2" s="436"/>
      <c r="O2" s="436"/>
      <c r="P2" s="436"/>
      <c r="Q2" s="436"/>
      <c r="R2" s="436"/>
      <c r="S2" s="436"/>
      <c r="T2" s="436"/>
      <c r="U2" s="437"/>
    </row>
    <row r="3" spans="1:21" ht="6" customHeight="1">
      <c r="U3" s="108"/>
    </row>
    <row r="4" spans="1:21" ht="20.100000000000001" customHeight="1">
      <c r="A4" s="410" t="s">
        <v>167</v>
      </c>
      <c r="B4" s="441"/>
      <c r="C4" s="441"/>
      <c r="D4" s="441"/>
      <c r="E4" s="441"/>
      <c r="F4" s="441"/>
      <c r="G4" s="441"/>
      <c r="H4" s="441"/>
      <c r="I4" s="441"/>
      <c r="J4" s="441"/>
      <c r="K4" s="441"/>
      <c r="L4" s="441"/>
      <c r="M4" s="441"/>
      <c r="N4" s="441"/>
      <c r="O4" s="441"/>
      <c r="P4" s="441"/>
      <c r="Q4" s="441"/>
      <c r="R4" s="441"/>
      <c r="S4" s="441"/>
      <c r="T4" s="441"/>
      <c r="U4" s="442"/>
    </row>
    <row r="5" spans="1:21" ht="20.100000000000001" customHeight="1">
      <c r="A5" s="443" t="s">
        <v>168</v>
      </c>
      <c r="B5" s="444"/>
      <c r="C5" s="444"/>
      <c r="D5" s="444"/>
      <c r="E5" s="444"/>
      <c r="F5" s="444"/>
      <c r="G5" s="444"/>
      <c r="H5" s="444"/>
      <c r="I5" s="444"/>
      <c r="J5" s="444"/>
      <c r="K5" s="444"/>
      <c r="L5" s="444"/>
      <c r="M5" s="444"/>
      <c r="N5" s="444"/>
      <c r="O5" s="444"/>
      <c r="P5" s="444"/>
      <c r="Q5" s="444"/>
      <c r="R5" s="444"/>
      <c r="S5" s="444"/>
      <c r="T5" s="444"/>
      <c r="U5" s="445"/>
    </row>
    <row r="6" spans="1:21" ht="15" customHeight="1">
      <c r="A6" s="446" t="s">
        <v>91</v>
      </c>
      <c r="B6" s="438" t="s">
        <v>42</v>
      </c>
      <c r="C6" s="438" t="s">
        <v>39</v>
      </c>
      <c r="D6" s="438" t="s">
        <v>40</v>
      </c>
      <c r="E6" s="438" t="s">
        <v>10</v>
      </c>
      <c r="F6" s="438" t="s">
        <v>11</v>
      </c>
      <c r="G6" s="438" t="s">
        <v>25</v>
      </c>
      <c r="H6" s="128" t="s">
        <v>13</v>
      </c>
      <c r="I6" s="128"/>
      <c r="J6" s="128"/>
      <c r="K6" s="128"/>
      <c r="L6" s="128"/>
      <c r="M6" s="128"/>
      <c r="N6" s="128"/>
      <c r="O6" s="128"/>
      <c r="P6" s="128"/>
      <c r="Q6" s="128"/>
      <c r="R6" s="128"/>
      <c r="S6" s="128"/>
      <c r="T6" s="128"/>
      <c r="U6" s="129"/>
    </row>
    <row r="7" spans="1:21" ht="15" customHeight="1">
      <c r="A7" s="447"/>
      <c r="B7" s="439"/>
      <c r="C7" s="439"/>
      <c r="D7" s="439"/>
      <c r="E7" s="439"/>
      <c r="F7" s="439"/>
      <c r="G7" s="439"/>
      <c r="H7" s="449" t="s">
        <v>12</v>
      </c>
      <c r="I7" s="450"/>
      <c r="J7" s="451"/>
      <c r="K7" s="452" t="s">
        <v>46</v>
      </c>
      <c r="L7" s="453"/>
      <c r="M7" s="449" t="s">
        <v>103</v>
      </c>
      <c r="N7" s="450"/>
      <c r="O7" s="450"/>
      <c r="P7" s="450"/>
      <c r="Q7" s="451"/>
      <c r="R7" s="454" t="s">
        <v>46</v>
      </c>
      <c r="S7" s="455"/>
      <c r="T7" s="455"/>
      <c r="U7" s="456"/>
    </row>
    <row r="8" spans="1:21" ht="33" customHeight="1">
      <c r="A8" s="448"/>
      <c r="B8" s="440"/>
      <c r="C8" s="440"/>
      <c r="D8" s="440"/>
      <c r="E8" s="440"/>
      <c r="F8" s="440"/>
      <c r="G8" s="440"/>
      <c r="H8" s="130" t="s">
        <v>135</v>
      </c>
      <c r="I8" s="130" t="s">
        <v>142</v>
      </c>
      <c r="J8" s="130" t="s">
        <v>45</v>
      </c>
      <c r="K8" s="131" t="s">
        <v>47</v>
      </c>
      <c r="L8" s="131" t="s">
        <v>48</v>
      </c>
      <c r="M8" s="130" t="s">
        <v>130</v>
      </c>
      <c r="N8" s="130" t="s">
        <v>129</v>
      </c>
      <c r="O8" s="130" t="s">
        <v>49</v>
      </c>
      <c r="P8" s="130" t="s">
        <v>50</v>
      </c>
      <c r="Q8" s="130" t="s">
        <v>119</v>
      </c>
      <c r="R8" s="131" t="s">
        <v>121</v>
      </c>
      <c r="S8" s="131" t="s">
        <v>122</v>
      </c>
      <c r="T8" s="131" t="s">
        <v>123</v>
      </c>
      <c r="U8" s="131" t="s">
        <v>124</v>
      </c>
    </row>
    <row r="9" spans="1:21" s="95" customFormat="1" ht="40.5" customHeight="1">
      <c r="A9" s="238">
        <v>1</v>
      </c>
      <c r="B9" s="238"/>
      <c r="C9" s="238"/>
      <c r="D9" s="238"/>
      <c r="E9" s="238"/>
      <c r="F9" s="165" t="s">
        <v>548</v>
      </c>
      <c r="G9" s="165"/>
      <c r="H9" s="264"/>
      <c r="I9" s="264"/>
      <c r="J9" s="264"/>
      <c r="K9" s="264"/>
      <c r="L9" s="264"/>
      <c r="M9" s="288">
        <f>+M10</f>
        <v>0</v>
      </c>
      <c r="N9" s="288">
        <f>+N10</f>
        <v>63500000</v>
      </c>
      <c r="O9" s="288">
        <f>+O10</f>
        <v>0</v>
      </c>
      <c r="P9" s="288">
        <f>+P10</f>
        <v>0</v>
      </c>
      <c r="Q9" s="288">
        <f>+Q10</f>
        <v>0</v>
      </c>
      <c r="R9" s="274"/>
      <c r="S9" s="274"/>
      <c r="T9" s="274"/>
      <c r="U9" s="274"/>
    </row>
    <row r="10" spans="1:21" s="95" customFormat="1" ht="29.25" customHeight="1">
      <c r="A10" s="238"/>
      <c r="B10" s="238">
        <v>2</v>
      </c>
      <c r="C10" s="238"/>
      <c r="D10" s="238"/>
      <c r="E10" s="238"/>
      <c r="F10" s="165" t="s">
        <v>549</v>
      </c>
      <c r="G10" s="165"/>
      <c r="H10" s="264"/>
      <c r="I10" s="264"/>
      <c r="J10" s="264"/>
      <c r="K10" s="264"/>
      <c r="L10" s="264"/>
      <c r="M10" s="292">
        <f>+M11+M16+M21+M26</f>
        <v>0</v>
      </c>
      <c r="N10" s="288">
        <f>+N11+N16+N21+N26</f>
        <v>63500000</v>
      </c>
      <c r="O10" s="292">
        <f>+O11+O16+O21+O26</f>
        <v>0</v>
      </c>
      <c r="P10" s="292">
        <f>+P11+P16+P21+P26</f>
        <v>0</v>
      </c>
      <c r="Q10" s="292">
        <f>+Q11+Q16+Q21+Q26</f>
        <v>0</v>
      </c>
      <c r="R10" s="274"/>
      <c r="S10" s="274"/>
      <c r="T10" s="274"/>
      <c r="U10" s="274"/>
    </row>
    <row r="11" spans="1:21" s="95" customFormat="1" ht="29.25" customHeight="1">
      <c r="A11" s="238"/>
      <c r="B11" s="238"/>
      <c r="C11" s="238">
        <v>2</v>
      </c>
      <c r="D11" s="238"/>
      <c r="E11" s="238"/>
      <c r="F11" s="165" t="s">
        <v>555</v>
      </c>
      <c r="G11" s="165"/>
      <c r="H11" s="264"/>
      <c r="I11" s="264"/>
      <c r="J11" s="264"/>
      <c r="K11" s="264"/>
      <c r="L11" s="264"/>
      <c r="M11" s="288">
        <f>+M12</f>
        <v>0</v>
      </c>
      <c r="N11" s="288">
        <f>+N12</f>
        <v>35012183</v>
      </c>
      <c r="O11" s="288">
        <f>+O12</f>
        <v>0</v>
      </c>
      <c r="P11" s="288">
        <f>+P12</f>
        <v>0</v>
      </c>
      <c r="Q11" s="288">
        <f>+Q12</f>
        <v>0</v>
      </c>
      <c r="R11" s="274"/>
      <c r="S11" s="274"/>
      <c r="T11" s="274"/>
      <c r="U11" s="274"/>
    </row>
    <row r="12" spans="1:21" s="95" customFormat="1" ht="29.25" customHeight="1">
      <c r="A12" s="238"/>
      <c r="B12" s="238"/>
      <c r="C12" s="238"/>
      <c r="D12" s="238">
        <v>1</v>
      </c>
      <c r="E12" s="238"/>
      <c r="F12" s="165" t="s">
        <v>556</v>
      </c>
      <c r="G12" s="165"/>
      <c r="H12" s="264"/>
      <c r="I12" s="264"/>
      <c r="J12" s="264"/>
      <c r="K12" s="264"/>
      <c r="L12" s="264"/>
      <c r="M12" s="288">
        <f>+M13+M14+M15</f>
        <v>0</v>
      </c>
      <c r="N12" s="288">
        <f>+N13+N14+N15</f>
        <v>35012183</v>
      </c>
      <c r="O12" s="288">
        <f>+O13+O14+O15</f>
        <v>0</v>
      </c>
      <c r="P12" s="288">
        <f>+P13+P14+P15</f>
        <v>0</v>
      </c>
      <c r="Q12" s="288">
        <f>+Q13+Q14+Q15</f>
        <v>0</v>
      </c>
      <c r="R12" s="274"/>
      <c r="S12" s="274"/>
      <c r="T12" s="274"/>
      <c r="U12" s="274"/>
    </row>
    <row r="13" spans="1:21" s="95" customFormat="1" ht="42" customHeight="1">
      <c r="A13" s="238"/>
      <c r="B13" s="238"/>
      <c r="C13" s="238"/>
      <c r="D13" s="238"/>
      <c r="E13" s="238">
        <v>213</v>
      </c>
      <c r="F13" s="165" t="s">
        <v>572</v>
      </c>
      <c r="G13" s="184" t="s">
        <v>553</v>
      </c>
      <c r="H13" s="271">
        <v>0</v>
      </c>
      <c r="I13" s="271">
        <v>18</v>
      </c>
      <c r="J13" s="271">
        <v>0</v>
      </c>
      <c r="K13" s="272">
        <v>0</v>
      </c>
      <c r="L13" s="272">
        <v>0</v>
      </c>
      <c r="M13" s="288">
        <v>0</v>
      </c>
      <c r="N13" s="289">
        <v>19500000</v>
      </c>
      <c r="O13" s="288">
        <v>0</v>
      </c>
      <c r="P13" s="288">
        <v>0</v>
      </c>
      <c r="Q13" s="288">
        <v>0</v>
      </c>
      <c r="R13" s="272">
        <v>0</v>
      </c>
      <c r="S13" s="272">
        <f>+O13/N13</f>
        <v>0</v>
      </c>
      <c r="T13" s="272">
        <v>0</v>
      </c>
      <c r="U13" s="272">
        <f>+P13/N13</f>
        <v>0</v>
      </c>
    </row>
    <row r="14" spans="1:21" s="95" customFormat="1" ht="54" customHeight="1">
      <c r="A14" s="238"/>
      <c r="B14" s="238"/>
      <c r="C14" s="238"/>
      <c r="D14" s="238"/>
      <c r="E14" s="238">
        <v>218</v>
      </c>
      <c r="F14" s="165" t="s">
        <v>573</v>
      </c>
      <c r="G14" s="184" t="s">
        <v>574</v>
      </c>
      <c r="H14" s="271">
        <v>0</v>
      </c>
      <c r="I14" s="293">
        <v>24564</v>
      </c>
      <c r="J14" s="271">
        <v>0</v>
      </c>
      <c r="K14" s="272">
        <v>0</v>
      </c>
      <c r="L14" s="272">
        <v>0</v>
      </c>
      <c r="M14" s="288">
        <v>0</v>
      </c>
      <c r="N14" s="289">
        <v>9000000</v>
      </c>
      <c r="O14" s="288">
        <v>0</v>
      </c>
      <c r="P14" s="288">
        <v>0</v>
      </c>
      <c r="Q14" s="288">
        <v>0</v>
      </c>
      <c r="R14" s="272">
        <v>0</v>
      </c>
      <c r="S14" s="272">
        <f>+O14/N14</f>
        <v>0</v>
      </c>
      <c r="T14" s="272">
        <v>0</v>
      </c>
      <c r="U14" s="272">
        <f>+P14/N14</f>
        <v>0</v>
      </c>
    </row>
    <row r="15" spans="1:21" s="95" customFormat="1" ht="57.75" customHeight="1">
      <c r="A15" s="238"/>
      <c r="B15" s="238"/>
      <c r="C15" s="238"/>
      <c r="D15" s="238"/>
      <c r="E15" s="238">
        <v>219</v>
      </c>
      <c r="F15" s="165" t="s">
        <v>557</v>
      </c>
      <c r="G15" s="184" t="s">
        <v>558</v>
      </c>
      <c r="H15" s="271">
        <v>0</v>
      </c>
      <c r="I15" s="271">
        <v>4</v>
      </c>
      <c r="J15" s="271">
        <v>0</v>
      </c>
      <c r="K15" s="272">
        <v>0</v>
      </c>
      <c r="L15" s="272">
        <v>0</v>
      </c>
      <c r="M15" s="288">
        <v>0</v>
      </c>
      <c r="N15" s="289">
        <v>6512183</v>
      </c>
      <c r="O15" s="288">
        <v>0</v>
      </c>
      <c r="P15" s="288">
        <v>0</v>
      </c>
      <c r="Q15" s="288">
        <v>0</v>
      </c>
      <c r="R15" s="272">
        <v>0</v>
      </c>
      <c r="S15" s="272">
        <f>+O15/N15</f>
        <v>0</v>
      </c>
      <c r="T15" s="272">
        <v>0</v>
      </c>
      <c r="U15" s="272">
        <f>+P15/N15</f>
        <v>0</v>
      </c>
    </row>
    <row r="16" spans="1:21" s="95" customFormat="1" ht="31.5" customHeight="1">
      <c r="A16" s="238"/>
      <c r="B16" s="238"/>
      <c r="C16" s="238">
        <v>3</v>
      </c>
      <c r="D16" s="238"/>
      <c r="E16" s="238"/>
      <c r="F16" s="165" t="s">
        <v>579</v>
      </c>
      <c r="G16" s="184"/>
      <c r="H16" s="271"/>
      <c r="I16" s="271"/>
      <c r="J16" s="271"/>
      <c r="K16" s="272"/>
      <c r="L16" s="272"/>
      <c r="M16" s="288">
        <f>+M17+M19</f>
        <v>0</v>
      </c>
      <c r="N16" s="288">
        <f>+N17+N19</f>
        <v>12319817</v>
      </c>
      <c r="O16" s="288">
        <f>+O17+O19</f>
        <v>0</v>
      </c>
      <c r="P16" s="288">
        <f>+P17+P19</f>
        <v>0</v>
      </c>
      <c r="Q16" s="288">
        <f>+Q17+Q19</f>
        <v>0</v>
      </c>
      <c r="R16" s="272"/>
      <c r="S16" s="272"/>
      <c r="T16" s="272"/>
      <c r="U16" s="272"/>
    </row>
    <row r="17" spans="1:21" s="297" customFormat="1" ht="27.75" customHeight="1">
      <c r="A17" s="238"/>
      <c r="B17" s="238"/>
      <c r="C17" s="238"/>
      <c r="D17" s="238">
        <v>3</v>
      </c>
      <c r="E17" s="238"/>
      <c r="F17" s="165" t="s">
        <v>580</v>
      </c>
      <c r="G17" s="184"/>
      <c r="H17" s="271"/>
      <c r="I17" s="271"/>
      <c r="J17" s="271"/>
      <c r="K17" s="272"/>
      <c r="L17" s="272"/>
      <c r="M17" s="288">
        <v>0</v>
      </c>
      <c r="N17" s="289">
        <v>7000000</v>
      </c>
      <c r="O17" s="288">
        <v>0</v>
      </c>
      <c r="P17" s="288">
        <v>0</v>
      </c>
      <c r="Q17" s="288">
        <v>0</v>
      </c>
      <c r="R17" s="272"/>
      <c r="S17" s="272"/>
      <c r="T17" s="272"/>
      <c r="U17" s="272"/>
    </row>
    <row r="18" spans="1:21" s="95" customFormat="1" ht="50.25" customHeight="1">
      <c r="A18" s="238"/>
      <c r="B18" s="238"/>
      <c r="C18" s="238"/>
      <c r="D18" s="238"/>
      <c r="E18" s="238">
        <v>207</v>
      </c>
      <c r="F18" s="165" t="s">
        <v>578</v>
      </c>
      <c r="G18" s="184" t="s">
        <v>553</v>
      </c>
      <c r="H18" s="271">
        <v>0</v>
      </c>
      <c r="I18" s="271">
        <v>1</v>
      </c>
      <c r="J18" s="271">
        <v>0</v>
      </c>
      <c r="K18" s="272">
        <v>0</v>
      </c>
      <c r="L18" s="272">
        <v>0</v>
      </c>
      <c r="M18" s="288">
        <v>0</v>
      </c>
      <c r="N18" s="289">
        <v>7000000</v>
      </c>
      <c r="O18" s="288">
        <v>0</v>
      </c>
      <c r="P18" s="288">
        <v>0</v>
      </c>
      <c r="Q18" s="288">
        <v>0</v>
      </c>
      <c r="R18" s="272">
        <v>0</v>
      </c>
      <c r="S18" s="272">
        <f>+O18/N18</f>
        <v>0</v>
      </c>
      <c r="T18" s="272">
        <v>0</v>
      </c>
      <c r="U18" s="272">
        <f>+P18/N18</f>
        <v>0</v>
      </c>
    </row>
    <row r="19" spans="1:21" s="95" customFormat="1" ht="29.25" customHeight="1">
      <c r="A19" s="238"/>
      <c r="B19" s="238"/>
      <c r="C19" s="238"/>
      <c r="D19" s="238">
        <v>3</v>
      </c>
      <c r="E19" s="238"/>
      <c r="F19" s="165" t="s">
        <v>577</v>
      </c>
      <c r="G19" s="165"/>
      <c r="H19" s="264"/>
      <c r="I19" s="264"/>
      <c r="J19" s="264"/>
      <c r="K19" s="264"/>
      <c r="L19" s="264"/>
      <c r="M19" s="288">
        <f>+M20</f>
        <v>0</v>
      </c>
      <c r="N19" s="288">
        <f>+N20</f>
        <v>5319817</v>
      </c>
      <c r="O19" s="288">
        <f>+O20</f>
        <v>0</v>
      </c>
      <c r="P19" s="288">
        <f>+P20</f>
        <v>0</v>
      </c>
      <c r="Q19" s="288">
        <f>+Q20</f>
        <v>0</v>
      </c>
      <c r="R19" s="274"/>
      <c r="S19" s="274"/>
      <c r="T19" s="274"/>
      <c r="U19" s="274"/>
    </row>
    <row r="20" spans="1:21" s="95" customFormat="1" ht="54" customHeight="1">
      <c r="A20" s="238"/>
      <c r="B20" s="238"/>
      <c r="C20" s="238"/>
      <c r="D20" s="238"/>
      <c r="E20" s="238">
        <v>222</v>
      </c>
      <c r="F20" s="165" t="s">
        <v>575</v>
      </c>
      <c r="G20" s="184" t="s">
        <v>576</v>
      </c>
      <c r="H20" s="271">
        <v>0</v>
      </c>
      <c r="I20" s="293">
        <v>2000</v>
      </c>
      <c r="J20" s="271">
        <v>0</v>
      </c>
      <c r="K20" s="272">
        <v>0</v>
      </c>
      <c r="L20" s="272">
        <v>0</v>
      </c>
      <c r="M20" s="288">
        <v>0</v>
      </c>
      <c r="N20" s="289">
        <v>5319817</v>
      </c>
      <c r="O20" s="288">
        <v>0</v>
      </c>
      <c r="P20" s="288">
        <v>0</v>
      </c>
      <c r="Q20" s="288">
        <v>0</v>
      </c>
      <c r="R20" s="272">
        <v>0</v>
      </c>
      <c r="S20" s="272">
        <f>+O20/N20</f>
        <v>0</v>
      </c>
      <c r="T20" s="272">
        <v>0</v>
      </c>
      <c r="U20" s="272">
        <f>+P20/N20</f>
        <v>0</v>
      </c>
    </row>
    <row r="21" spans="1:21" s="95" customFormat="1" ht="40.5" customHeight="1">
      <c r="A21" s="238"/>
      <c r="B21" s="238"/>
      <c r="C21" s="238">
        <v>4</v>
      </c>
      <c r="D21" s="238"/>
      <c r="E21" s="238"/>
      <c r="F21" s="165" t="s">
        <v>567</v>
      </c>
      <c r="G21" s="165"/>
      <c r="H21" s="264"/>
      <c r="I21" s="264"/>
      <c r="J21" s="264"/>
      <c r="K21" s="264"/>
      <c r="L21" s="264"/>
      <c r="M21" s="288">
        <f>+M22+M24</f>
        <v>0</v>
      </c>
      <c r="N21" s="265">
        <f>+N22+N24</f>
        <v>12000000</v>
      </c>
      <c r="O21" s="288">
        <f>+O22+O24</f>
        <v>0</v>
      </c>
      <c r="P21" s="288">
        <f>+P22+P24</f>
        <v>0</v>
      </c>
      <c r="Q21" s="288">
        <f>+Q22+Q24</f>
        <v>0</v>
      </c>
      <c r="R21" s="274"/>
      <c r="S21" s="274"/>
      <c r="T21" s="274"/>
      <c r="U21" s="274"/>
    </row>
    <row r="22" spans="1:21" s="95" customFormat="1" ht="27.75" customHeight="1">
      <c r="A22" s="238"/>
      <c r="B22" s="238"/>
      <c r="C22" s="238"/>
      <c r="D22" s="238">
        <v>1</v>
      </c>
      <c r="E22" s="238"/>
      <c r="F22" s="165" t="s">
        <v>568</v>
      </c>
      <c r="G22" s="165"/>
      <c r="H22" s="264"/>
      <c r="I22" s="264"/>
      <c r="J22" s="264"/>
      <c r="K22" s="264"/>
      <c r="L22" s="264"/>
      <c r="M22" s="288">
        <f>+M23</f>
        <v>0</v>
      </c>
      <c r="N22" s="265">
        <f>+N23</f>
        <v>7000000</v>
      </c>
      <c r="O22" s="288">
        <f>+O23</f>
        <v>0</v>
      </c>
      <c r="P22" s="288">
        <f>+P23</f>
        <v>0</v>
      </c>
      <c r="Q22" s="288">
        <f>+Q23</f>
        <v>0</v>
      </c>
      <c r="R22" s="274"/>
      <c r="S22" s="274"/>
      <c r="T22" s="274"/>
      <c r="U22" s="274"/>
    </row>
    <row r="23" spans="1:21" s="95" customFormat="1" ht="45" customHeight="1">
      <c r="A23" s="238"/>
      <c r="B23" s="238"/>
      <c r="C23" s="238"/>
      <c r="D23" s="238"/>
      <c r="E23" s="238">
        <v>212</v>
      </c>
      <c r="F23" s="165" t="s">
        <v>569</v>
      </c>
      <c r="G23" s="184" t="s">
        <v>553</v>
      </c>
      <c r="H23" s="271">
        <v>0</v>
      </c>
      <c r="I23" s="271">
        <v>3</v>
      </c>
      <c r="J23" s="271">
        <v>0</v>
      </c>
      <c r="K23" s="272">
        <v>0</v>
      </c>
      <c r="L23" s="272">
        <v>0</v>
      </c>
      <c r="M23" s="288">
        <v>0</v>
      </c>
      <c r="N23" s="289">
        <v>7000000</v>
      </c>
      <c r="O23" s="288">
        <v>0</v>
      </c>
      <c r="P23" s="288">
        <v>0</v>
      </c>
      <c r="Q23" s="288">
        <v>0</v>
      </c>
      <c r="R23" s="272">
        <v>0</v>
      </c>
      <c r="S23" s="272">
        <f>+O23/N23</f>
        <v>0</v>
      </c>
      <c r="T23" s="272">
        <v>0</v>
      </c>
      <c r="U23" s="272">
        <f>+P23/N23</f>
        <v>0</v>
      </c>
    </row>
    <row r="24" spans="1:21" s="95" customFormat="1" ht="32.25" customHeight="1">
      <c r="A24" s="238"/>
      <c r="B24" s="238"/>
      <c r="C24" s="238"/>
      <c r="D24" s="238">
        <v>2</v>
      </c>
      <c r="E24" s="238"/>
      <c r="F24" s="165" t="s">
        <v>571</v>
      </c>
      <c r="G24" s="184"/>
      <c r="H24" s="271"/>
      <c r="I24" s="271"/>
      <c r="J24" s="271"/>
      <c r="K24" s="272"/>
      <c r="L24" s="272"/>
      <c r="M24" s="288">
        <f>+M25</f>
        <v>0</v>
      </c>
      <c r="N24" s="288">
        <f>+N25</f>
        <v>5000000</v>
      </c>
      <c r="O24" s="288">
        <f>+O25</f>
        <v>0</v>
      </c>
      <c r="P24" s="288">
        <f>+P25</f>
        <v>0</v>
      </c>
      <c r="Q24" s="288">
        <f>+Q25</f>
        <v>0</v>
      </c>
      <c r="R24" s="272"/>
      <c r="S24" s="272"/>
      <c r="T24" s="272"/>
      <c r="U24" s="272"/>
    </row>
    <row r="25" spans="1:21" s="95" customFormat="1" ht="40.5" customHeight="1">
      <c r="A25" s="238"/>
      <c r="B25" s="238"/>
      <c r="C25" s="238"/>
      <c r="D25" s="238"/>
      <c r="E25" s="238">
        <v>214</v>
      </c>
      <c r="F25" s="165" t="s">
        <v>570</v>
      </c>
      <c r="G25" s="184" t="s">
        <v>553</v>
      </c>
      <c r="H25" s="271">
        <v>0</v>
      </c>
      <c r="I25" s="271">
        <v>2</v>
      </c>
      <c r="J25" s="271">
        <v>0</v>
      </c>
      <c r="K25" s="272">
        <v>0</v>
      </c>
      <c r="L25" s="272">
        <v>0</v>
      </c>
      <c r="M25" s="288">
        <v>0</v>
      </c>
      <c r="N25" s="289">
        <v>5000000</v>
      </c>
      <c r="O25" s="288">
        <v>0</v>
      </c>
      <c r="P25" s="288">
        <v>0</v>
      </c>
      <c r="Q25" s="288">
        <v>0</v>
      </c>
      <c r="R25" s="272">
        <v>0</v>
      </c>
      <c r="S25" s="272">
        <f>+O25/N25</f>
        <v>0</v>
      </c>
      <c r="T25" s="272">
        <v>0</v>
      </c>
      <c r="U25" s="272">
        <f>+P25/N25</f>
        <v>0</v>
      </c>
    </row>
    <row r="26" spans="1:21" s="95" customFormat="1" ht="40.5" customHeight="1">
      <c r="A26" s="284"/>
      <c r="B26" s="285"/>
      <c r="C26" s="271">
        <v>6</v>
      </c>
      <c r="D26" s="271"/>
      <c r="E26" s="271"/>
      <c r="F26" s="165" t="s">
        <v>560</v>
      </c>
      <c r="G26" s="277"/>
      <c r="H26" s="277"/>
      <c r="I26" s="278"/>
      <c r="J26" s="278"/>
      <c r="K26" s="278"/>
      <c r="L26" s="268"/>
      <c r="M26" s="288">
        <f>+M27</f>
        <v>0</v>
      </c>
      <c r="N26" s="265">
        <f>+N27</f>
        <v>4168000</v>
      </c>
      <c r="O26" s="288">
        <f>+O27</f>
        <v>0</v>
      </c>
      <c r="P26" s="288">
        <f>+P27</f>
        <v>0</v>
      </c>
      <c r="Q26" s="288">
        <f>+Q27</f>
        <v>0</v>
      </c>
      <c r="R26" s="281"/>
      <c r="S26" s="281"/>
      <c r="T26" s="257"/>
      <c r="U26" s="282"/>
    </row>
    <row r="27" spans="1:21" s="95" customFormat="1" ht="40.5" customHeight="1">
      <c r="A27" s="284"/>
      <c r="B27" s="285"/>
      <c r="C27" s="286"/>
      <c r="D27" s="271">
        <v>9</v>
      </c>
      <c r="E27" s="271"/>
      <c r="F27" s="165" t="s">
        <v>561</v>
      </c>
      <c r="G27" s="277"/>
      <c r="H27" s="277"/>
      <c r="I27" s="268"/>
      <c r="J27" s="268"/>
      <c r="K27" s="268"/>
      <c r="L27" s="270"/>
      <c r="M27" s="288">
        <f>+M28+M29</f>
        <v>0</v>
      </c>
      <c r="N27" s="265">
        <f>+N28+N29</f>
        <v>4168000</v>
      </c>
      <c r="O27" s="288">
        <f>+O28+O29</f>
        <v>0</v>
      </c>
      <c r="P27" s="288">
        <f>+P28+P29</f>
        <v>0</v>
      </c>
      <c r="Q27" s="288">
        <f>+Q28+Q29</f>
        <v>0</v>
      </c>
      <c r="R27" s="281"/>
      <c r="S27" s="281"/>
      <c r="T27" s="282"/>
      <c r="U27" s="282"/>
    </row>
    <row r="28" spans="1:21" s="95" customFormat="1" ht="44.25" customHeight="1">
      <c r="A28" s="284"/>
      <c r="B28" s="284"/>
      <c r="C28" s="287"/>
      <c r="D28" s="286"/>
      <c r="E28" s="271">
        <v>227</v>
      </c>
      <c r="F28" s="165" t="s">
        <v>562</v>
      </c>
      <c r="G28" s="184" t="s">
        <v>553</v>
      </c>
      <c r="H28" s="271">
        <v>0</v>
      </c>
      <c r="I28" s="271">
        <v>1</v>
      </c>
      <c r="J28" s="271">
        <v>0</v>
      </c>
      <c r="K28" s="272">
        <v>0</v>
      </c>
      <c r="L28" s="272">
        <v>0</v>
      </c>
      <c r="M28" s="288">
        <v>0</v>
      </c>
      <c r="N28" s="265">
        <v>2668000</v>
      </c>
      <c r="O28" s="288">
        <v>0</v>
      </c>
      <c r="P28" s="288">
        <v>0</v>
      </c>
      <c r="Q28" s="288">
        <v>0</v>
      </c>
      <c r="R28" s="272">
        <v>0</v>
      </c>
      <c r="S28" s="272">
        <f>+O28/N28</f>
        <v>0</v>
      </c>
      <c r="T28" s="272">
        <v>0</v>
      </c>
      <c r="U28" s="272">
        <f>+P28/N28</f>
        <v>0</v>
      </c>
    </row>
    <row r="29" spans="1:21" s="95" customFormat="1" ht="53.25" customHeight="1">
      <c r="A29" s="263"/>
      <c r="B29" s="238"/>
      <c r="C29" s="238"/>
      <c r="D29" s="238"/>
      <c r="E29" s="238">
        <v>228</v>
      </c>
      <c r="F29" s="165" t="s">
        <v>566</v>
      </c>
      <c r="G29" s="184" t="s">
        <v>553</v>
      </c>
      <c r="H29" s="271">
        <v>0</v>
      </c>
      <c r="I29" s="271">
        <v>5</v>
      </c>
      <c r="J29" s="271">
        <v>0</v>
      </c>
      <c r="K29" s="272">
        <v>0</v>
      </c>
      <c r="L29" s="272">
        <v>0</v>
      </c>
      <c r="M29" s="288">
        <v>0</v>
      </c>
      <c r="N29" s="289">
        <v>1500000</v>
      </c>
      <c r="O29" s="288">
        <v>0</v>
      </c>
      <c r="P29" s="288">
        <v>0</v>
      </c>
      <c r="Q29" s="288">
        <v>0</v>
      </c>
      <c r="R29" s="272">
        <v>0</v>
      </c>
      <c r="S29" s="272">
        <f>+O29/N29</f>
        <v>0</v>
      </c>
      <c r="T29" s="272">
        <v>0</v>
      </c>
      <c r="U29" s="272">
        <f>+P29/N29</f>
        <v>0</v>
      </c>
    </row>
    <row r="30" spans="1:21" s="95" customFormat="1" ht="17.25" customHeight="1">
      <c r="A30" s="267"/>
      <c r="B30" s="267"/>
      <c r="C30" s="267"/>
      <c r="D30" s="267"/>
      <c r="E30" s="267"/>
      <c r="F30" s="267"/>
      <c r="G30" s="267"/>
      <c r="H30" s="267"/>
      <c r="I30" s="268"/>
      <c r="J30" s="268"/>
      <c r="K30" s="268"/>
      <c r="L30" s="268"/>
      <c r="M30" s="290"/>
      <c r="N30" s="291"/>
      <c r="O30" s="291"/>
      <c r="P30" s="291"/>
      <c r="Q30" s="291"/>
      <c r="R30" s="269"/>
      <c r="S30" s="269"/>
      <c r="T30" s="267"/>
      <c r="U30" s="270"/>
    </row>
    <row r="31" spans="1:21" s="95" customFormat="1" ht="31.5" customHeight="1">
      <c r="A31" s="257"/>
      <c r="B31" s="257"/>
      <c r="C31" s="257"/>
      <c r="D31" s="257"/>
      <c r="E31" s="257"/>
      <c r="F31" s="262" t="s">
        <v>120</v>
      </c>
      <c r="G31" s="257"/>
      <c r="H31" s="257"/>
      <c r="I31" s="258"/>
      <c r="J31" s="258"/>
      <c r="K31" s="258"/>
      <c r="L31" s="258"/>
      <c r="M31" s="288">
        <f>+M9</f>
        <v>0</v>
      </c>
      <c r="N31" s="289">
        <f>+N9</f>
        <v>63500000</v>
      </c>
      <c r="O31" s="288">
        <f>+O9</f>
        <v>0</v>
      </c>
      <c r="P31" s="288">
        <f>+P9</f>
        <v>0</v>
      </c>
      <c r="Q31" s="288">
        <f>+Q9</f>
        <v>0</v>
      </c>
      <c r="R31" s="281"/>
      <c r="S31" s="281"/>
      <c r="T31" s="257"/>
      <c r="U31" s="282"/>
    </row>
    <row r="32" spans="1:21" s="95" customFormat="1" ht="15" customHeight="1">
      <c r="A32" s="96"/>
      <c r="B32" s="96"/>
      <c r="C32" s="96"/>
      <c r="D32" s="96"/>
      <c r="E32" s="96"/>
      <c r="F32" s="96"/>
      <c r="G32" s="96"/>
      <c r="H32" s="96"/>
      <c r="I32" s="97"/>
      <c r="J32" s="97"/>
      <c r="K32" s="97"/>
      <c r="L32" s="97"/>
      <c r="M32" s="97"/>
      <c r="N32" s="98"/>
      <c r="O32" s="98"/>
      <c r="P32" s="98"/>
      <c r="Q32" s="98"/>
      <c r="R32" s="98"/>
      <c r="S32" s="98"/>
      <c r="T32" s="96"/>
      <c r="U32" s="99"/>
    </row>
    <row r="33" spans="1:15">
      <c r="A33" s="44"/>
      <c r="B33" s="90"/>
      <c r="C33" s="44"/>
      <c r="D33" s="44"/>
      <c r="F33" s="44"/>
    </row>
    <row r="34" spans="1:15">
      <c r="B34" s="45"/>
      <c r="C34" s="46"/>
      <c r="D34" s="46"/>
      <c r="N34" s="47"/>
      <c r="O34" s="47"/>
    </row>
    <row r="35" spans="1:15">
      <c r="B35" s="48"/>
      <c r="C35" s="48"/>
      <c r="D35" s="48"/>
      <c r="N35" s="49"/>
      <c r="O35" s="49"/>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ignoredErrors>
    <ignoredError sqref="M10:Q10" formula="1"/>
  </ignoredErrors>
  <legacyDrawingHF r:id="rId2"/>
</worksheet>
</file>

<file path=xl/worksheets/sheet11.xml><?xml version="1.0" encoding="utf-8"?>
<worksheet xmlns="http://schemas.openxmlformats.org/spreadsheetml/2006/main" xmlns:r="http://schemas.openxmlformats.org/officeDocument/2006/relationships">
  <sheetPr codeName="Hoja11"/>
  <dimension ref="A1:P44"/>
  <sheetViews>
    <sheetView showGridLines="0" zoomScale="90" zoomScaleNormal="90" workbookViewId="0">
      <selection activeCell="P15" sqref="P15"/>
    </sheetView>
  </sheetViews>
  <sheetFormatPr baseColWidth="10" defaultColWidth="11.42578125" defaultRowHeight="13.5"/>
  <cols>
    <col min="1" max="7" width="5" style="1" customWidth="1"/>
    <col min="8" max="8" width="60.7109375" style="1" customWidth="1"/>
    <col min="9" max="9" width="10.7109375" style="1" customWidth="1"/>
    <col min="10" max="10" width="12.7109375" style="1" customWidth="1"/>
    <col min="11" max="11" width="15.28515625" style="1" customWidth="1"/>
    <col min="12" max="12" width="12.7109375" style="1" customWidth="1"/>
    <col min="13" max="13" width="19.85546875" style="1" customWidth="1"/>
    <col min="14" max="14" width="17.28515625" style="1" customWidth="1"/>
    <col min="15" max="15" width="17.140625" style="1" customWidth="1"/>
    <col min="16" max="16384" width="11.42578125" style="1"/>
  </cols>
  <sheetData>
    <row r="1" spans="1:15" ht="34.9" customHeight="1">
      <c r="A1" s="407" t="s">
        <v>150</v>
      </c>
      <c r="B1" s="408"/>
      <c r="C1" s="408"/>
      <c r="D1" s="408"/>
      <c r="E1" s="408"/>
      <c r="F1" s="408"/>
      <c r="G1" s="408"/>
      <c r="H1" s="408"/>
      <c r="I1" s="408"/>
      <c r="J1" s="408"/>
      <c r="K1" s="408"/>
      <c r="L1" s="408"/>
      <c r="M1" s="408"/>
      <c r="N1" s="408"/>
      <c r="O1" s="409"/>
    </row>
    <row r="2" spans="1:15" ht="7.9" customHeight="1">
      <c r="A2" s="159"/>
      <c r="B2" s="159"/>
      <c r="C2" s="159"/>
      <c r="D2" s="159"/>
      <c r="E2" s="159"/>
      <c r="F2" s="159"/>
      <c r="G2" s="159"/>
      <c r="H2" s="159"/>
      <c r="I2" s="159"/>
      <c r="J2" s="159"/>
      <c r="K2" s="159"/>
      <c r="L2" s="159"/>
      <c r="M2" s="159"/>
      <c r="N2" s="159"/>
      <c r="O2" s="159"/>
    </row>
    <row r="3" spans="1:15" ht="19.149999999999999" customHeight="1">
      <c r="A3" s="472" t="s">
        <v>167</v>
      </c>
      <c r="B3" s="473"/>
      <c r="C3" s="473"/>
      <c r="D3" s="473"/>
      <c r="E3" s="473"/>
      <c r="F3" s="473"/>
      <c r="G3" s="473"/>
      <c r="H3" s="473"/>
      <c r="I3" s="473"/>
      <c r="J3" s="473"/>
      <c r="K3" s="473"/>
      <c r="L3" s="473"/>
      <c r="M3" s="473"/>
      <c r="N3" s="473"/>
      <c r="O3" s="474"/>
    </row>
    <row r="4" spans="1:15" ht="19.149999999999999" customHeight="1">
      <c r="A4" s="472" t="s">
        <v>168</v>
      </c>
      <c r="B4" s="473"/>
      <c r="C4" s="473"/>
      <c r="D4" s="473"/>
      <c r="E4" s="473"/>
      <c r="F4" s="473"/>
      <c r="G4" s="473"/>
      <c r="H4" s="473"/>
      <c r="I4" s="473"/>
      <c r="J4" s="473"/>
      <c r="K4" s="473"/>
      <c r="L4" s="473"/>
      <c r="M4" s="473"/>
      <c r="N4" s="473"/>
      <c r="O4" s="474"/>
    </row>
    <row r="5" spans="1:15" ht="19.899999999999999" customHeight="1">
      <c r="A5" s="405" t="s">
        <v>91</v>
      </c>
      <c r="B5" s="405" t="s">
        <v>151</v>
      </c>
      <c r="C5" s="405" t="s">
        <v>42</v>
      </c>
      <c r="D5" s="405" t="s">
        <v>39</v>
      </c>
      <c r="E5" s="405" t="s">
        <v>40</v>
      </c>
      <c r="F5" s="405" t="s">
        <v>10</v>
      </c>
      <c r="G5" s="405" t="s">
        <v>81</v>
      </c>
      <c r="H5" s="482" t="s">
        <v>11</v>
      </c>
      <c r="I5" s="405" t="s">
        <v>152</v>
      </c>
      <c r="J5" s="423" t="s">
        <v>153</v>
      </c>
      <c r="K5" s="424"/>
      <c r="L5" s="481"/>
      <c r="M5" s="423" t="s">
        <v>154</v>
      </c>
      <c r="N5" s="424"/>
      <c r="O5" s="481"/>
    </row>
    <row r="6" spans="1:15" ht="19.899999999999999" customHeight="1">
      <c r="A6" s="406"/>
      <c r="B6" s="406"/>
      <c r="C6" s="406"/>
      <c r="D6" s="406"/>
      <c r="E6" s="406"/>
      <c r="F6" s="406"/>
      <c r="G6" s="406"/>
      <c r="H6" s="483"/>
      <c r="I6" s="406"/>
      <c r="J6" s="138" t="s">
        <v>155</v>
      </c>
      <c r="K6" s="138" t="s">
        <v>159</v>
      </c>
      <c r="L6" s="138" t="s">
        <v>156</v>
      </c>
      <c r="M6" s="138" t="s">
        <v>99</v>
      </c>
      <c r="N6" s="138" t="s">
        <v>143</v>
      </c>
      <c r="O6" s="138" t="s">
        <v>19</v>
      </c>
    </row>
    <row r="7" spans="1:15" s="140" customFormat="1" ht="15" customHeight="1">
      <c r="A7" s="349" t="s">
        <v>682</v>
      </c>
      <c r="B7" s="349" t="s">
        <v>682</v>
      </c>
      <c r="C7" s="349" t="s">
        <v>682</v>
      </c>
      <c r="D7" s="349" t="s">
        <v>683</v>
      </c>
      <c r="E7" s="349" t="s">
        <v>684</v>
      </c>
      <c r="F7" s="349" t="s">
        <v>685</v>
      </c>
      <c r="G7" s="349"/>
      <c r="H7" s="350" t="s">
        <v>595</v>
      </c>
      <c r="I7" s="349" t="s">
        <v>686</v>
      </c>
      <c r="J7" s="349">
        <v>2</v>
      </c>
      <c r="K7" s="139" t="s">
        <v>683</v>
      </c>
      <c r="L7" s="139" t="s">
        <v>683</v>
      </c>
      <c r="M7" s="351">
        <v>153500</v>
      </c>
      <c r="N7" s="352">
        <v>2771.18</v>
      </c>
      <c r="O7" s="352">
        <v>2771.18</v>
      </c>
    </row>
    <row r="8" spans="1:15">
      <c r="A8" s="475"/>
      <c r="B8" s="476"/>
      <c r="C8" s="476"/>
      <c r="D8" s="476"/>
      <c r="E8" s="476"/>
      <c r="F8" s="476"/>
      <c r="G8" s="476"/>
      <c r="H8" s="476"/>
      <c r="I8" s="476"/>
      <c r="J8" s="476"/>
      <c r="K8" s="476"/>
      <c r="L8" s="476"/>
      <c r="M8" s="476"/>
      <c r="N8" s="476"/>
      <c r="O8" s="477"/>
    </row>
    <row r="9" spans="1:15" s="353" customFormat="1" ht="27" customHeight="1">
      <c r="A9" s="464" t="s">
        <v>687</v>
      </c>
      <c r="B9" s="465"/>
      <c r="C9" s="465"/>
      <c r="D9" s="465"/>
      <c r="E9" s="465"/>
      <c r="F9" s="465"/>
      <c r="G9" s="465"/>
      <c r="H9" s="465"/>
      <c r="I9" s="465"/>
      <c r="J9" s="465"/>
      <c r="K9" s="465"/>
      <c r="L9" s="465"/>
      <c r="M9" s="465"/>
      <c r="N9" s="465"/>
      <c r="O9" s="466"/>
    </row>
    <row r="10" spans="1:15" s="353" customFormat="1" ht="33" customHeight="1">
      <c r="A10" s="464" t="s">
        <v>157</v>
      </c>
      <c r="B10" s="465"/>
      <c r="C10" s="465"/>
      <c r="D10" s="465"/>
      <c r="E10" s="465"/>
      <c r="F10" s="465"/>
      <c r="G10" s="465"/>
      <c r="H10" s="465"/>
      <c r="I10" s="465"/>
      <c r="J10" s="465"/>
      <c r="K10" s="465"/>
      <c r="L10" s="465"/>
      <c r="M10" s="465"/>
      <c r="N10" s="465"/>
      <c r="O10" s="466"/>
    </row>
    <row r="11" spans="1:15" s="353" customFormat="1" ht="33" customHeight="1">
      <c r="A11" s="467" t="s">
        <v>688</v>
      </c>
      <c r="B11" s="468"/>
      <c r="C11" s="468"/>
      <c r="D11" s="468"/>
      <c r="E11" s="468"/>
      <c r="F11" s="468"/>
      <c r="G11" s="468"/>
      <c r="H11" s="468"/>
      <c r="I11" s="468"/>
      <c r="J11" s="468"/>
      <c r="K11" s="468"/>
      <c r="L11" s="468"/>
      <c r="M11" s="468"/>
      <c r="N11" s="468"/>
      <c r="O11" s="469"/>
    </row>
    <row r="12" spans="1:15" s="353" customFormat="1" ht="66" customHeight="1">
      <c r="A12" s="467" t="s">
        <v>689</v>
      </c>
      <c r="B12" s="468"/>
      <c r="C12" s="468"/>
      <c r="D12" s="468"/>
      <c r="E12" s="468"/>
      <c r="F12" s="468"/>
      <c r="G12" s="468"/>
      <c r="H12" s="468"/>
      <c r="I12" s="468"/>
      <c r="J12" s="468"/>
      <c r="K12" s="468"/>
      <c r="L12" s="468"/>
      <c r="M12" s="468"/>
      <c r="N12" s="468"/>
      <c r="O12" s="469"/>
    </row>
    <row r="13" spans="1:15" s="353" customFormat="1" ht="39.75" customHeight="1">
      <c r="A13" s="467" t="s">
        <v>690</v>
      </c>
      <c r="B13" s="468"/>
      <c r="C13" s="468"/>
      <c r="D13" s="468"/>
      <c r="E13" s="468"/>
      <c r="F13" s="468"/>
      <c r="G13" s="468"/>
      <c r="H13" s="468"/>
      <c r="I13" s="468"/>
      <c r="J13" s="468"/>
      <c r="K13" s="468"/>
      <c r="L13" s="468"/>
      <c r="M13" s="468"/>
      <c r="N13" s="468"/>
      <c r="O13" s="469"/>
    </row>
    <row r="14" spans="1:15" s="353" customFormat="1" ht="24" customHeight="1">
      <c r="A14" s="467" t="s">
        <v>691</v>
      </c>
      <c r="B14" s="468"/>
      <c r="C14" s="468"/>
      <c r="D14" s="468"/>
      <c r="E14" s="468"/>
      <c r="F14" s="468"/>
      <c r="G14" s="468"/>
      <c r="H14" s="468"/>
      <c r="I14" s="468"/>
      <c r="J14" s="468"/>
      <c r="K14" s="468"/>
      <c r="L14" s="468"/>
      <c r="M14" s="468"/>
      <c r="N14" s="468"/>
      <c r="O14" s="469"/>
    </row>
    <row r="15" spans="1:15" s="353" customFormat="1" ht="42" customHeight="1">
      <c r="A15" s="397" t="s">
        <v>694</v>
      </c>
      <c r="B15" s="463"/>
      <c r="C15" s="463"/>
      <c r="D15" s="463"/>
      <c r="E15" s="463"/>
      <c r="F15" s="463"/>
      <c r="G15" s="463"/>
      <c r="H15" s="463"/>
      <c r="I15" s="463"/>
      <c r="J15" s="463"/>
      <c r="K15" s="463"/>
      <c r="L15" s="463"/>
      <c r="M15" s="463"/>
      <c r="N15" s="463"/>
      <c r="O15" s="398"/>
    </row>
    <row r="16" spans="1:15" s="353" customFormat="1" ht="74.25" customHeight="1">
      <c r="A16" s="397" t="s">
        <v>693</v>
      </c>
      <c r="B16" s="463"/>
      <c r="C16" s="463"/>
      <c r="D16" s="463"/>
      <c r="E16" s="463"/>
      <c r="F16" s="463"/>
      <c r="G16" s="463"/>
      <c r="H16" s="463"/>
      <c r="I16" s="463"/>
      <c r="J16" s="463"/>
      <c r="K16" s="463"/>
      <c r="L16" s="463"/>
      <c r="M16" s="463"/>
      <c r="N16" s="463"/>
      <c r="O16" s="398"/>
    </row>
    <row r="17" spans="1:15" s="353" customFormat="1" ht="27.75" customHeight="1">
      <c r="A17" s="464" t="s">
        <v>158</v>
      </c>
      <c r="B17" s="465"/>
      <c r="C17" s="465"/>
      <c r="D17" s="465"/>
      <c r="E17" s="465"/>
      <c r="F17" s="465"/>
      <c r="G17" s="465"/>
      <c r="H17" s="465"/>
      <c r="I17" s="465"/>
      <c r="J17" s="465"/>
      <c r="K17" s="465"/>
      <c r="L17" s="465"/>
      <c r="M17" s="465"/>
      <c r="N17" s="465"/>
      <c r="O17" s="466"/>
    </row>
    <row r="18" spans="1:15" s="353" customFormat="1" ht="27.75" customHeight="1">
      <c r="A18" s="354" t="s">
        <v>692</v>
      </c>
      <c r="B18" s="355"/>
      <c r="C18" s="355"/>
      <c r="D18" s="355"/>
      <c r="E18" s="355"/>
      <c r="F18" s="355"/>
      <c r="G18" s="355"/>
      <c r="H18" s="355"/>
      <c r="I18" s="355"/>
      <c r="J18" s="355"/>
      <c r="K18" s="355"/>
      <c r="L18" s="355"/>
      <c r="M18" s="355"/>
      <c r="N18" s="355"/>
      <c r="O18" s="356"/>
    </row>
    <row r="19" spans="1:15" s="353" customFormat="1">
      <c r="A19" s="357"/>
      <c r="B19" s="355"/>
      <c r="C19" s="355"/>
      <c r="D19" s="355"/>
      <c r="E19" s="355"/>
      <c r="F19" s="355"/>
      <c r="G19" s="355"/>
      <c r="H19" s="355"/>
      <c r="I19" s="355"/>
      <c r="J19" s="355"/>
      <c r="K19" s="355"/>
      <c r="L19" s="355"/>
      <c r="M19" s="355"/>
      <c r="N19" s="355"/>
      <c r="O19" s="356"/>
    </row>
    <row r="20" spans="1:15" s="359" customFormat="1" ht="15" customHeight="1">
      <c r="A20" s="358" t="s">
        <v>682</v>
      </c>
      <c r="B20" s="358" t="s">
        <v>683</v>
      </c>
      <c r="C20" s="358" t="s">
        <v>683</v>
      </c>
      <c r="D20" s="358" t="s">
        <v>683</v>
      </c>
      <c r="E20" s="358" t="s">
        <v>695</v>
      </c>
      <c r="F20" s="358" t="s">
        <v>696</v>
      </c>
      <c r="G20" s="358"/>
      <c r="H20" s="350" t="s">
        <v>598</v>
      </c>
      <c r="I20" s="358" t="s">
        <v>697</v>
      </c>
      <c r="J20" s="145" t="s">
        <v>698</v>
      </c>
      <c r="K20" s="145">
        <v>168</v>
      </c>
      <c r="L20" s="360">
        <v>2467</v>
      </c>
      <c r="M20" s="361">
        <v>50000</v>
      </c>
      <c r="N20" s="362">
        <v>0</v>
      </c>
      <c r="O20" s="362">
        <v>0</v>
      </c>
    </row>
    <row r="21" spans="1:15">
      <c r="A21" s="475"/>
      <c r="B21" s="476"/>
      <c r="C21" s="476"/>
      <c r="D21" s="476"/>
      <c r="E21" s="476"/>
      <c r="F21" s="476"/>
      <c r="G21" s="476"/>
      <c r="H21" s="476"/>
      <c r="I21" s="476"/>
      <c r="J21" s="476"/>
      <c r="K21" s="476"/>
      <c r="L21" s="476"/>
      <c r="M21" s="476"/>
      <c r="N21" s="476"/>
      <c r="O21" s="477"/>
    </row>
    <row r="22" spans="1:15" s="353" customFormat="1" ht="33" customHeight="1">
      <c r="A22" s="467" t="s">
        <v>699</v>
      </c>
      <c r="B22" s="468"/>
      <c r="C22" s="468"/>
      <c r="D22" s="468"/>
      <c r="E22" s="468"/>
      <c r="F22" s="468"/>
      <c r="G22" s="468"/>
      <c r="H22" s="468"/>
      <c r="I22" s="468"/>
      <c r="J22" s="468"/>
      <c r="K22" s="468"/>
      <c r="L22" s="468"/>
      <c r="M22" s="468"/>
      <c r="N22" s="468"/>
      <c r="O22" s="469"/>
    </row>
    <row r="23" spans="1:15" s="353" customFormat="1" ht="26.25" customHeight="1">
      <c r="A23" s="464" t="s">
        <v>157</v>
      </c>
      <c r="B23" s="465"/>
      <c r="C23" s="465"/>
      <c r="D23" s="465"/>
      <c r="E23" s="465"/>
      <c r="F23" s="465"/>
      <c r="G23" s="465"/>
      <c r="H23" s="465"/>
      <c r="I23" s="465"/>
      <c r="J23" s="465"/>
      <c r="K23" s="465"/>
      <c r="L23" s="465"/>
      <c r="M23" s="465"/>
      <c r="N23" s="465"/>
      <c r="O23" s="466"/>
    </row>
    <row r="24" spans="1:15" s="353" customFormat="1" ht="57.75" customHeight="1">
      <c r="A24" s="467" t="s">
        <v>700</v>
      </c>
      <c r="B24" s="468"/>
      <c r="C24" s="468"/>
      <c r="D24" s="468"/>
      <c r="E24" s="468"/>
      <c r="F24" s="468"/>
      <c r="G24" s="468"/>
      <c r="H24" s="468"/>
      <c r="I24" s="468"/>
      <c r="J24" s="468"/>
      <c r="K24" s="468"/>
      <c r="L24" s="468"/>
      <c r="M24" s="468"/>
      <c r="N24" s="468"/>
      <c r="O24" s="469"/>
    </row>
    <row r="25" spans="1:15" s="353" customFormat="1" ht="33" customHeight="1">
      <c r="A25" s="464" t="s">
        <v>158</v>
      </c>
      <c r="B25" s="465"/>
      <c r="C25" s="465"/>
      <c r="D25" s="465"/>
      <c r="E25" s="465"/>
      <c r="F25" s="465"/>
      <c r="G25" s="465"/>
      <c r="H25" s="465"/>
      <c r="I25" s="465"/>
      <c r="J25" s="465"/>
      <c r="K25" s="465"/>
      <c r="L25" s="465"/>
      <c r="M25" s="465"/>
      <c r="N25" s="465"/>
      <c r="O25" s="466"/>
    </row>
    <row r="26" spans="1:15" s="353" customFormat="1">
      <c r="A26" s="354" t="s">
        <v>692</v>
      </c>
      <c r="B26" s="366"/>
      <c r="C26" s="366"/>
      <c r="D26" s="366"/>
      <c r="E26" s="366"/>
      <c r="F26" s="366"/>
      <c r="G26" s="366"/>
      <c r="H26" s="366"/>
      <c r="I26" s="366"/>
      <c r="J26" s="366"/>
      <c r="K26" s="366"/>
      <c r="L26" s="366"/>
      <c r="M26" s="366"/>
      <c r="N26" s="366"/>
      <c r="O26" s="367"/>
    </row>
    <row r="27" spans="1:15">
      <c r="A27" s="141"/>
      <c r="B27" s="142"/>
      <c r="C27" s="142"/>
      <c r="D27" s="142"/>
      <c r="E27" s="142"/>
      <c r="F27" s="142"/>
      <c r="G27" s="142"/>
      <c r="H27" s="142"/>
      <c r="I27" s="142"/>
      <c r="J27" s="142"/>
      <c r="K27" s="142"/>
      <c r="L27" s="142"/>
      <c r="M27" s="142"/>
      <c r="N27" s="142"/>
      <c r="O27" s="143"/>
    </row>
    <row r="28" spans="1:15" s="140" customFormat="1" ht="15" customHeight="1">
      <c r="A28" s="358" t="s">
        <v>682</v>
      </c>
      <c r="B28" s="358" t="s">
        <v>684</v>
      </c>
      <c r="C28" s="358" t="s">
        <v>683</v>
      </c>
      <c r="D28" s="358" t="s">
        <v>684</v>
      </c>
      <c r="E28" s="358" t="s">
        <v>683</v>
      </c>
      <c r="F28" s="358" t="s">
        <v>701</v>
      </c>
      <c r="G28" s="358"/>
      <c r="H28" s="350" t="s">
        <v>604</v>
      </c>
      <c r="I28" s="358" t="s">
        <v>702</v>
      </c>
      <c r="J28" s="368">
        <v>1932</v>
      </c>
      <c r="K28" s="358">
        <v>1352</v>
      </c>
      <c r="L28" s="368">
        <v>1312</v>
      </c>
      <c r="M28" s="369">
        <v>17656244</v>
      </c>
      <c r="N28" s="369">
        <v>8475937.1799999997</v>
      </c>
      <c r="O28" s="369">
        <v>8134946.6600000001</v>
      </c>
    </row>
    <row r="29" spans="1:15">
      <c r="A29" s="475"/>
      <c r="B29" s="476"/>
      <c r="C29" s="476"/>
      <c r="D29" s="476"/>
      <c r="E29" s="476"/>
      <c r="F29" s="476"/>
      <c r="G29" s="476"/>
      <c r="H29" s="476"/>
      <c r="I29" s="476"/>
      <c r="J29" s="476"/>
      <c r="K29" s="476"/>
      <c r="L29" s="476"/>
      <c r="M29" s="476"/>
      <c r="N29" s="476"/>
      <c r="O29" s="477"/>
    </row>
    <row r="30" spans="1:15" ht="22.5" customHeight="1">
      <c r="A30" s="478" t="s">
        <v>703</v>
      </c>
      <c r="B30" s="479"/>
      <c r="C30" s="479"/>
      <c r="D30" s="479"/>
      <c r="E30" s="479"/>
      <c r="F30" s="479"/>
      <c r="G30" s="479"/>
      <c r="H30" s="479"/>
      <c r="I30" s="479"/>
      <c r="J30" s="479"/>
      <c r="K30" s="479"/>
      <c r="L30" s="479"/>
      <c r="M30" s="479"/>
      <c r="N30" s="479"/>
      <c r="O30" s="480"/>
    </row>
    <row r="31" spans="1:15">
      <c r="A31" s="363"/>
      <c r="B31" s="364"/>
      <c r="C31" s="364"/>
      <c r="D31" s="364"/>
      <c r="E31" s="364"/>
      <c r="F31" s="364"/>
      <c r="G31" s="364"/>
      <c r="H31" s="364"/>
      <c r="I31" s="364"/>
      <c r="J31" s="364"/>
      <c r="K31" s="364"/>
      <c r="L31" s="364"/>
      <c r="M31" s="364"/>
      <c r="N31" s="364"/>
      <c r="O31" s="365"/>
    </row>
    <row r="32" spans="1:15">
      <c r="A32" s="457" t="s">
        <v>157</v>
      </c>
      <c r="B32" s="458"/>
      <c r="C32" s="458"/>
      <c r="D32" s="458"/>
      <c r="E32" s="458"/>
      <c r="F32" s="458"/>
      <c r="G32" s="458"/>
      <c r="H32" s="458"/>
      <c r="I32" s="458"/>
      <c r="J32" s="458"/>
      <c r="K32" s="458"/>
      <c r="L32" s="458"/>
      <c r="M32" s="458"/>
      <c r="N32" s="458"/>
      <c r="O32" s="459"/>
    </row>
    <row r="33" spans="1:16" ht="36" customHeight="1">
      <c r="A33" s="467" t="s">
        <v>704</v>
      </c>
      <c r="B33" s="468"/>
      <c r="C33" s="468"/>
      <c r="D33" s="468"/>
      <c r="E33" s="468"/>
      <c r="F33" s="468"/>
      <c r="G33" s="468"/>
      <c r="H33" s="468"/>
      <c r="I33" s="468"/>
      <c r="J33" s="468"/>
      <c r="K33" s="468"/>
      <c r="L33" s="468"/>
      <c r="M33" s="468"/>
      <c r="N33" s="468"/>
      <c r="O33" s="469"/>
    </row>
    <row r="34" spans="1:16" s="228" customFormat="1" ht="225.75" customHeight="1">
      <c r="A34" s="397" t="s">
        <v>746</v>
      </c>
      <c r="B34" s="463"/>
      <c r="C34" s="463"/>
      <c r="D34" s="463"/>
      <c r="E34" s="463"/>
      <c r="F34" s="463"/>
      <c r="G34" s="463"/>
      <c r="H34" s="463"/>
      <c r="I34" s="463"/>
      <c r="J34" s="463"/>
      <c r="K34" s="463"/>
      <c r="L34" s="463"/>
      <c r="M34" s="463"/>
      <c r="N34" s="463"/>
      <c r="O34" s="398"/>
    </row>
    <row r="35" spans="1:16" s="228" customFormat="1" ht="170.25" customHeight="1">
      <c r="A35" s="397" t="s">
        <v>747</v>
      </c>
      <c r="B35" s="463"/>
      <c r="C35" s="463"/>
      <c r="D35" s="463"/>
      <c r="E35" s="463"/>
      <c r="F35" s="463"/>
      <c r="G35" s="463"/>
      <c r="H35" s="463"/>
      <c r="I35" s="463"/>
      <c r="J35" s="463"/>
      <c r="K35" s="463"/>
      <c r="L35" s="463"/>
      <c r="M35" s="463"/>
      <c r="N35" s="463"/>
      <c r="O35" s="398"/>
    </row>
    <row r="36" spans="1:16" s="228" customFormat="1" ht="87" customHeight="1">
      <c r="A36" s="397" t="s">
        <v>748</v>
      </c>
      <c r="B36" s="463"/>
      <c r="C36" s="463"/>
      <c r="D36" s="463"/>
      <c r="E36" s="463"/>
      <c r="F36" s="463"/>
      <c r="G36" s="463"/>
      <c r="H36" s="463"/>
      <c r="I36" s="463"/>
      <c r="J36" s="463"/>
      <c r="K36" s="463"/>
      <c r="L36" s="463"/>
      <c r="M36" s="463"/>
      <c r="N36" s="463"/>
      <c r="O36" s="398"/>
    </row>
    <row r="37" spans="1:16" s="228" customFormat="1" ht="64.5" customHeight="1">
      <c r="A37" s="397" t="s">
        <v>749</v>
      </c>
      <c r="B37" s="463"/>
      <c r="C37" s="463"/>
      <c r="D37" s="463"/>
      <c r="E37" s="463"/>
      <c r="F37" s="463"/>
      <c r="G37" s="463"/>
      <c r="H37" s="463"/>
      <c r="I37" s="463"/>
      <c r="J37" s="463"/>
      <c r="K37" s="463"/>
      <c r="L37" s="463"/>
      <c r="M37" s="463"/>
      <c r="N37" s="463"/>
      <c r="O37" s="398"/>
    </row>
    <row r="38" spans="1:16">
      <c r="A38" s="363"/>
      <c r="B38" s="364"/>
      <c r="C38" s="364"/>
      <c r="D38" s="364"/>
      <c r="E38" s="364"/>
      <c r="F38" s="364"/>
      <c r="G38" s="364"/>
      <c r="H38" s="364"/>
      <c r="I38" s="364"/>
      <c r="J38" s="364"/>
      <c r="K38" s="364"/>
      <c r="L38" s="364"/>
      <c r="M38" s="364"/>
      <c r="N38" s="364"/>
      <c r="O38" s="365"/>
    </row>
    <row r="39" spans="1:16">
      <c r="A39" s="457" t="s">
        <v>158</v>
      </c>
      <c r="B39" s="458"/>
      <c r="C39" s="458"/>
      <c r="D39" s="458"/>
      <c r="E39" s="458"/>
      <c r="F39" s="458"/>
      <c r="G39" s="458"/>
      <c r="H39" s="458"/>
      <c r="I39" s="458"/>
      <c r="J39" s="458"/>
      <c r="K39" s="458"/>
      <c r="L39" s="458"/>
      <c r="M39" s="458"/>
      <c r="N39" s="458"/>
      <c r="O39" s="459"/>
    </row>
    <row r="40" spans="1:16" ht="54" customHeight="1">
      <c r="A40" s="460" t="s">
        <v>705</v>
      </c>
      <c r="B40" s="461"/>
      <c r="C40" s="461"/>
      <c r="D40" s="461"/>
      <c r="E40" s="461"/>
      <c r="F40" s="461"/>
      <c r="G40" s="461"/>
      <c r="H40" s="461"/>
      <c r="I40" s="461"/>
      <c r="J40" s="461"/>
      <c r="K40" s="461"/>
      <c r="L40" s="461"/>
      <c r="M40" s="461"/>
      <c r="N40" s="461"/>
      <c r="O40" s="462"/>
    </row>
    <row r="41" spans="1:16" ht="12.75" customHeight="1">
      <c r="A41" s="146"/>
      <c r="B41" s="146"/>
      <c r="C41" s="146"/>
      <c r="D41" s="146"/>
      <c r="E41" s="144"/>
      <c r="F41" s="144"/>
      <c r="G41" s="144"/>
      <c r="H41" s="144"/>
      <c r="I41" s="144"/>
      <c r="J41" s="144"/>
      <c r="K41" s="144"/>
      <c r="L41" s="144"/>
      <c r="M41" s="144"/>
      <c r="N41" s="144"/>
      <c r="O41" s="144"/>
    </row>
    <row r="42" spans="1:16" ht="13.5" customHeight="1">
      <c r="A42" s="147"/>
      <c r="B42" s="147"/>
      <c r="C42" s="147"/>
      <c r="D42" s="148"/>
      <c r="E42" s="149"/>
      <c r="F42" s="91"/>
      <c r="G42" s="91"/>
      <c r="H42" s="91"/>
      <c r="I42" s="150"/>
      <c r="J42" s="150"/>
      <c r="K42" s="150"/>
      <c r="L42" s="150"/>
      <c r="M42" s="150"/>
      <c r="N42" s="150"/>
      <c r="O42" s="150"/>
      <c r="P42" s="151"/>
    </row>
    <row r="43" spans="1:16" s="18" customFormat="1" ht="14.25" customHeight="1">
      <c r="A43" s="152"/>
      <c r="B43" s="152"/>
      <c r="C43" s="152"/>
      <c r="D43" s="3"/>
      <c r="E43" s="153"/>
      <c r="F43" s="154"/>
      <c r="G43" s="154"/>
      <c r="H43" s="154"/>
      <c r="I43" s="470"/>
      <c r="J43" s="470"/>
      <c r="K43" s="470"/>
      <c r="L43" s="470"/>
      <c r="M43" s="156"/>
      <c r="N43" s="155"/>
      <c r="O43" s="155"/>
      <c r="P43" s="157"/>
    </row>
    <row r="44" spans="1:16" s="18" customFormat="1">
      <c r="A44" s="471"/>
      <c r="B44" s="471"/>
      <c r="C44" s="471"/>
      <c r="D44" s="471"/>
      <c r="E44" s="471"/>
      <c r="F44" s="471"/>
      <c r="G44" s="471"/>
      <c r="H44" s="471"/>
      <c r="I44" s="471"/>
      <c r="J44" s="471"/>
      <c r="K44" s="471"/>
      <c r="L44" s="471"/>
      <c r="M44" s="158"/>
    </row>
  </sheetData>
  <mergeCells count="42">
    <mergeCell ref="A9:O9"/>
    <mergeCell ref="A1:O1"/>
    <mergeCell ref="A4:O4"/>
    <mergeCell ref="A5:A6"/>
    <mergeCell ref="B5:B6"/>
    <mergeCell ref="C5:C6"/>
    <mergeCell ref="D5:D6"/>
    <mergeCell ref="E5:E6"/>
    <mergeCell ref="F5:F6"/>
    <mergeCell ref="G5:G6"/>
    <mergeCell ref="H5:H6"/>
    <mergeCell ref="I43:L43"/>
    <mergeCell ref="A44:H44"/>
    <mergeCell ref="I44:L44"/>
    <mergeCell ref="A3:O3"/>
    <mergeCell ref="A29:O29"/>
    <mergeCell ref="A30:O30"/>
    <mergeCell ref="A32:O32"/>
    <mergeCell ref="A34:O34"/>
    <mergeCell ref="A11:O11"/>
    <mergeCell ref="A15:O15"/>
    <mergeCell ref="A21:O21"/>
    <mergeCell ref="A22:O22"/>
    <mergeCell ref="I5:I6"/>
    <mergeCell ref="J5:L5"/>
    <mergeCell ref="M5:O5"/>
    <mergeCell ref="A8:O8"/>
    <mergeCell ref="A23:O23"/>
    <mergeCell ref="A24:O24"/>
    <mergeCell ref="A25:O25"/>
    <mergeCell ref="A33:O33"/>
    <mergeCell ref="A10:O10"/>
    <mergeCell ref="A12:O12"/>
    <mergeCell ref="A13:O13"/>
    <mergeCell ref="A14:O14"/>
    <mergeCell ref="A17:O17"/>
    <mergeCell ref="A16:O16"/>
    <mergeCell ref="A39:O39"/>
    <mergeCell ref="A40:O40"/>
    <mergeCell ref="A35:O35"/>
    <mergeCell ref="A36:O36"/>
    <mergeCell ref="A37:O37"/>
  </mergeCells>
  <printOptions horizontalCentered="1"/>
  <pageMargins left="0.39370078740157483" right="0.39370078740157483" top="1.3779527559055118" bottom="0.39370078740157483" header="0.19685039370078741" footer="0.19685039370078741"/>
  <pageSetup scale="65" orientation="landscape" r:id="rId1"/>
  <headerFooter alignWithMargins="0">
    <oddHeader>&amp;C&amp;G</oddHeader>
    <oddFooter>&amp;C&amp;G</oddFooter>
  </headerFooter>
  <ignoredErrors>
    <ignoredError sqref="A5:F7 K7:L7 A20:F20 J20 A28:F28" numberStoredAsText="1"/>
  </ignoredErrors>
  <legacyDrawingHF r:id="rId2"/>
</worksheet>
</file>

<file path=xl/worksheets/sheet12.xml><?xml version="1.0" encoding="utf-8"?>
<worksheet xmlns="http://schemas.openxmlformats.org/spreadsheetml/2006/main" xmlns:r="http://schemas.openxmlformats.org/officeDocument/2006/relationships">
  <sheetPr codeName="Hoja12"/>
  <dimension ref="A1:P30"/>
  <sheetViews>
    <sheetView showGridLines="0" zoomScale="90" zoomScaleNormal="90" workbookViewId="0">
      <selection activeCell="A26" sqref="A26"/>
    </sheetView>
  </sheetViews>
  <sheetFormatPr baseColWidth="10" defaultColWidth="11.42578125" defaultRowHeight="13.5"/>
  <cols>
    <col min="1" max="7" width="5" style="228" customWidth="1"/>
    <col min="8" max="8" width="60.7109375" style="228" customWidth="1"/>
    <col min="9" max="9" width="10.7109375" style="228" customWidth="1"/>
    <col min="10" max="10" width="12.7109375" style="228" customWidth="1"/>
    <col min="11" max="11" width="15.28515625" style="228" customWidth="1"/>
    <col min="12" max="12" width="12.7109375" style="228" customWidth="1"/>
    <col min="13" max="13" width="19.85546875" style="228" customWidth="1"/>
    <col min="14" max="14" width="17.28515625" style="228" customWidth="1"/>
    <col min="15" max="15" width="17.140625" style="228" customWidth="1"/>
    <col min="16" max="16384" width="11.42578125" style="228"/>
  </cols>
  <sheetData>
    <row r="1" spans="1:15" ht="34.9" customHeight="1">
      <c r="A1" s="407" t="s">
        <v>150</v>
      </c>
      <c r="B1" s="408"/>
      <c r="C1" s="408"/>
      <c r="D1" s="408"/>
      <c r="E1" s="408"/>
      <c r="F1" s="408"/>
      <c r="G1" s="408"/>
      <c r="H1" s="408"/>
      <c r="I1" s="408"/>
      <c r="J1" s="408"/>
      <c r="K1" s="408"/>
      <c r="L1" s="408"/>
      <c r="M1" s="408"/>
      <c r="N1" s="408"/>
      <c r="O1" s="409"/>
    </row>
    <row r="2" spans="1:15" ht="7.9" customHeight="1">
      <c r="A2" s="159"/>
      <c r="B2" s="159"/>
      <c r="C2" s="159"/>
      <c r="D2" s="159"/>
      <c r="E2" s="159"/>
      <c r="F2" s="159"/>
      <c r="G2" s="159"/>
      <c r="H2" s="159"/>
      <c r="I2" s="159"/>
      <c r="J2" s="159"/>
      <c r="K2" s="159"/>
      <c r="L2" s="159"/>
      <c r="M2" s="159"/>
      <c r="N2" s="159"/>
      <c r="O2" s="159"/>
    </row>
    <row r="3" spans="1:15" ht="19.149999999999999" customHeight="1">
      <c r="A3" s="472" t="s">
        <v>167</v>
      </c>
      <c r="B3" s="473"/>
      <c r="C3" s="473"/>
      <c r="D3" s="473"/>
      <c r="E3" s="473"/>
      <c r="F3" s="473"/>
      <c r="G3" s="473"/>
      <c r="H3" s="473"/>
      <c r="I3" s="473"/>
      <c r="J3" s="473"/>
      <c r="K3" s="473"/>
      <c r="L3" s="473"/>
      <c r="M3" s="473"/>
      <c r="N3" s="473"/>
      <c r="O3" s="474"/>
    </row>
    <row r="4" spans="1:15" ht="19.149999999999999" customHeight="1">
      <c r="A4" s="472" t="s">
        <v>168</v>
      </c>
      <c r="B4" s="473"/>
      <c r="C4" s="473"/>
      <c r="D4" s="473"/>
      <c r="E4" s="473"/>
      <c r="F4" s="473"/>
      <c r="G4" s="473"/>
      <c r="H4" s="473"/>
      <c r="I4" s="473"/>
      <c r="J4" s="473"/>
      <c r="K4" s="473"/>
      <c r="L4" s="473"/>
      <c r="M4" s="473"/>
      <c r="N4" s="473"/>
      <c r="O4" s="474"/>
    </row>
    <row r="5" spans="1:15" ht="19.899999999999999" customHeight="1">
      <c r="A5" s="405" t="s">
        <v>91</v>
      </c>
      <c r="B5" s="405" t="s">
        <v>151</v>
      </c>
      <c r="C5" s="405" t="s">
        <v>42</v>
      </c>
      <c r="D5" s="405" t="s">
        <v>39</v>
      </c>
      <c r="E5" s="405" t="s">
        <v>40</v>
      </c>
      <c r="F5" s="405" t="s">
        <v>10</v>
      </c>
      <c r="G5" s="405" t="s">
        <v>81</v>
      </c>
      <c r="H5" s="482" t="s">
        <v>11</v>
      </c>
      <c r="I5" s="405" t="s">
        <v>152</v>
      </c>
      <c r="J5" s="423" t="s">
        <v>153</v>
      </c>
      <c r="K5" s="424"/>
      <c r="L5" s="481"/>
      <c r="M5" s="423" t="s">
        <v>154</v>
      </c>
      <c r="N5" s="424"/>
      <c r="O5" s="481"/>
    </row>
    <row r="6" spans="1:15" ht="19.899999999999999" customHeight="1">
      <c r="A6" s="406"/>
      <c r="B6" s="406"/>
      <c r="C6" s="406"/>
      <c r="D6" s="406"/>
      <c r="E6" s="406"/>
      <c r="F6" s="406"/>
      <c r="G6" s="406"/>
      <c r="H6" s="483"/>
      <c r="I6" s="406"/>
      <c r="J6" s="296" t="s">
        <v>155</v>
      </c>
      <c r="K6" s="296" t="s">
        <v>159</v>
      </c>
      <c r="L6" s="296" t="s">
        <v>156</v>
      </c>
      <c r="M6" s="296" t="s">
        <v>99</v>
      </c>
      <c r="N6" s="296" t="s">
        <v>143</v>
      </c>
      <c r="O6" s="296" t="s">
        <v>19</v>
      </c>
    </row>
    <row r="7" spans="1:15" s="353" customFormat="1" ht="27" customHeight="1">
      <c r="A7" s="358" t="s">
        <v>682</v>
      </c>
      <c r="B7" s="358" t="s">
        <v>682</v>
      </c>
      <c r="C7" s="358" t="s">
        <v>683</v>
      </c>
      <c r="D7" s="358" t="s">
        <v>695</v>
      </c>
      <c r="E7" s="358" t="s">
        <v>708</v>
      </c>
      <c r="F7" s="358" t="s">
        <v>709</v>
      </c>
      <c r="G7" s="358"/>
      <c r="H7" s="350" t="s">
        <v>653</v>
      </c>
      <c r="I7" s="358" t="s">
        <v>454</v>
      </c>
      <c r="J7" s="358" t="s">
        <v>710</v>
      </c>
      <c r="K7" s="358">
        <v>81</v>
      </c>
      <c r="L7" s="358">
        <v>118</v>
      </c>
      <c r="M7" s="370">
        <v>214083</v>
      </c>
      <c r="N7" s="370">
        <v>73190.040000000008</v>
      </c>
      <c r="O7" s="370">
        <v>72770.64</v>
      </c>
    </row>
    <row r="8" spans="1:15" s="353" customFormat="1" ht="18.75" customHeight="1">
      <c r="A8" s="487" t="s">
        <v>711</v>
      </c>
      <c r="B8" s="488"/>
      <c r="C8" s="488"/>
      <c r="D8" s="488"/>
      <c r="E8" s="488"/>
      <c r="F8" s="488"/>
      <c r="G8" s="488"/>
      <c r="H8" s="488"/>
      <c r="I8" s="488"/>
      <c r="J8" s="488"/>
      <c r="K8" s="488"/>
      <c r="L8" s="488"/>
      <c r="M8" s="488"/>
      <c r="N8" s="488"/>
      <c r="O8" s="489"/>
    </row>
    <row r="9" spans="1:15" s="353" customFormat="1" ht="18.75" customHeight="1">
      <c r="A9" s="464" t="s">
        <v>157</v>
      </c>
      <c r="B9" s="465"/>
      <c r="C9" s="465"/>
      <c r="D9" s="465"/>
      <c r="E9" s="465"/>
      <c r="F9" s="465"/>
      <c r="G9" s="465"/>
      <c r="H9" s="465"/>
      <c r="I9" s="465"/>
      <c r="J9" s="465"/>
      <c r="K9" s="465"/>
      <c r="L9" s="465"/>
      <c r="M9" s="465"/>
      <c r="N9" s="465"/>
      <c r="O9" s="466"/>
    </row>
    <row r="10" spans="1:15" s="353" customFormat="1" ht="63" customHeight="1">
      <c r="A10" s="467" t="s">
        <v>721</v>
      </c>
      <c r="B10" s="468"/>
      <c r="C10" s="468"/>
      <c r="D10" s="468"/>
      <c r="E10" s="468"/>
      <c r="F10" s="468"/>
      <c r="G10" s="468"/>
      <c r="H10" s="468"/>
      <c r="I10" s="468"/>
      <c r="J10" s="468"/>
      <c r="K10" s="468"/>
      <c r="L10" s="468"/>
      <c r="M10" s="468"/>
      <c r="N10" s="468"/>
      <c r="O10" s="469"/>
    </row>
    <row r="11" spans="1:15" s="353" customFormat="1" ht="39.75" customHeight="1">
      <c r="A11" s="467" t="s">
        <v>712</v>
      </c>
      <c r="B11" s="468"/>
      <c r="C11" s="468"/>
      <c r="D11" s="468"/>
      <c r="E11" s="468"/>
      <c r="F11" s="468"/>
      <c r="G11" s="468"/>
      <c r="H11" s="468"/>
      <c r="I11" s="468"/>
      <c r="J11" s="468"/>
      <c r="K11" s="468"/>
      <c r="L11" s="468"/>
      <c r="M11" s="468"/>
      <c r="N11" s="468"/>
      <c r="O11" s="469"/>
    </row>
    <row r="12" spans="1:15" s="353" customFormat="1" ht="22.5" customHeight="1">
      <c r="A12" s="464" t="s">
        <v>158</v>
      </c>
      <c r="B12" s="465"/>
      <c r="C12" s="465"/>
      <c r="D12" s="465"/>
      <c r="E12" s="465"/>
      <c r="F12" s="465"/>
      <c r="G12" s="465"/>
      <c r="H12" s="465"/>
      <c r="I12" s="465"/>
      <c r="J12" s="465"/>
      <c r="K12" s="465"/>
      <c r="L12" s="465"/>
      <c r="M12" s="465"/>
      <c r="N12" s="465"/>
      <c r="O12" s="466"/>
    </row>
    <row r="13" spans="1:15" s="353" customFormat="1" ht="22.5" customHeight="1">
      <c r="A13" s="354" t="s">
        <v>692</v>
      </c>
      <c r="B13" s="366"/>
      <c r="C13" s="366"/>
      <c r="D13" s="366"/>
      <c r="E13" s="366"/>
      <c r="F13" s="366"/>
      <c r="G13" s="366"/>
      <c r="H13" s="366"/>
      <c r="I13" s="366"/>
      <c r="J13" s="366"/>
      <c r="K13" s="366"/>
      <c r="L13" s="366"/>
      <c r="M13" s="366"/>
      <c r="N13" s="366"/>
      <c r="O13" s="367"/>
    </row>
    <row r="14" spans="1:15" s="359" customFormat="1" ht="30.75" customHeight="1">
      <c r="A14" s="358" t="s">
        <v>682</v>
      </c>
      <c r="B14" s="358" t="s">
        <v>682</v>
      </c>
      <c r="C14" s="358" t="s">
        <v>683</v>
      </c>
      <c r="D14" s="358" t="s">
        <v>695</v>
      </c>
      <c r="E14" s="358" t="s">
        <v>708</v>
      </c>
      <c r="F14" s="358" t="s">
        <v>713</v>
      </c>
      <c r="G14" s="358"/>
      <c r="H14" s="350" t="s">
        <v>609</v>
      </c>
      <c r="I14" s="358" t="s">
        <v>454</v>
      </c>
      <c r="J14" s="358" t="s">
        <v>714</v>
      </c>
      <c r="K14" s="358">
        <v>21</v>
      </c>
      <c r="L14" s="358">
        <v>300</v>
      </c>
      <c r="M14" s="369">
        <v>165100</v>
      </c>
      <c r="N14" s="369">
        <v>33741</v>
      </c>
      <c r="O14" s="369">
        <v>33741</v>
      </c>
    </row>
    <row r="15" spans="1:15" s="353" customFormat="1" ht="24.75" customHeight="1">
      <c r="A15" s="464" t="s">
        <v>715</v>
      </c>
      <c r="B15" s="465"/>
      <c r="C15" s="465"/>
      <c r="D15" s="465"/>
      <c r="E15" s="465"/>
      <c r="F15" s="465"/>
      <c r="G15" s="465"/>
      <c r="H15" s="465"/>
      <c r="I15" s="465"/>
      <c r="J15" s="465"/>
      <c r="K15" s="465"/>
      <c r="L15" s="465"/>
      <c r="M15" s="465"/>
      <c r="N15" s="465"/>
      <c r="O15" s="466"/>
    </row>
    <row r="16" spans="1:15" s="353" customFormat="1" ht="24.75" customHeight="1">
      <c r="A16" s="464" t="s">
        <v>157</v>
      </c>
      <c r="B16" s="465"/>
      <c r="C16" s="465"/>
      <c r="D16" s="465"/>
      <c r="E16" s="465"/>
      <c r="F16" s="465"/>
      <c r="G16" s="465"/>
      <c r="H16" s="465"/>
      <c r="I16" s="465"/>
      <c r="J16" s="465"/>
      <c r="K16" s="465"/>
      <c r="L16" s="465"/>
      <c r="M16" s="465"/>
      <c r="N16" s="465"/>
      <c r="O16" s="466"/>
    </row>
    <row r="17" spans="1:16" s="353" customFormat="1" ht="51.75" customHeight="1">
      <c r="A17" s="467" t="s">
        <v>722</v>
      </c>
      <c r="B17" s="468"/>
      <c r="C17" s="468"/>
      <c r="D17" s="468"/>
      <c r="E17" s="468"/>
      <c r="F17" s="468"/>
      <c r="G17" s="468"/>
      <c r="H17" s="468"/>
      <c r="I17" s="468"/>
      <c r="J17" s="468"/>
      <c r="K17" s="468"/>
      <c r="L17" s="468"/>
      <c r="M17" s="468"/>
      <c r="N17" s="468"/>
      <c r="O17" s="469"/>
    </row>
    <row r="18" spans="1:16" s="353" customFormat="1" ht="39.75" customHeight="1">
      <c r="A18" s="467" t="s">
        <v>716</v>
      </c>
      <c r="B18" s="468"/>
      <c r="C18" s="468"/>
      <c r="D18" s="468"/>
      <c r="E18" s="468"/>
      <c r="F18" s="468"/>
      <c r="G18" s="468"/>
      <c r="H18" s="468"/>
      <c r="I18" s="468"/>
      <c r="J18" s="468"/>
      <c r="K18" s="468"/>
      <c r="L18" s="468"/>
      <c r="M18" s="468"/>
      <c r="N18" s="468"/>
      <c r="O18" s="469"/>
    </row>
    <row r="19" spans="1:16" s="353" customFormat="1">
      <c r="A19" s="464" t="s">
        <v>158</v>
      </c>
      <c r="B19" s="465"/>
      <c r="C19" s="465"/>
      <c r="D19" s="465"/>
      <c r="E19" s="465"/>
      <c r="F19" s="465"/>
      <c r="G19" s="465"/>
      <c r="H19" s="465"/>
      <c r="I19" s="465"/>
      <c r="J19" s="465"/>
      <c r="K19" s="465"/>
      <c r="L19" s="465"/>
      <c r="M19" s="465"/>
      <c r="N19" s="465"/>
      <c r="O19" s="466"/>
    </row>
    <row r="20" spans="1:16" s="359" customFormat="1" ht="15" customHeight="1">
      <c r="A20" s="354" t="s">
        <v>692</v>
      </c>
      <c r="B20" s="366"/>
      <c r="C20" s="366"/>
      <c r="D20" s="366"/>
      <c r="E20" s="366"/>
      <c r="F20" s="366"/>
      <c r="G20" s="366"/>
      <c r="H20" s="366"/>
      <c r="I20" s="366"/>
      <c r="J20" s="366"/>
      <c r="K20" s="366"/>
      <c r="L20" s="366"/>
      <c r="M20" s="366"/>
      <c r="N20" s="366"/>
      <c r="O20" s="367"/>
    </row>
    <row r="21" spans="1:16" s="353" customFormat="1" ht="33.75" customHeight="1">
      <c r="A21" s="358" t="s">
        <v>682</v>
      </c>
      <c r="B21" s="358" t="s">
        <v>682</v>
      </c>
      <c r="C21" s="358" t="s">
        <v>683</v>
      </c>
      <c r="D21" s="358" t="s">
        <v>695</v>
      </c>
      <c r="E21" s="358" t="s">
        <v>717</v>
      </c>
      <c r="F21" s="358" t="s">
        <v>718</v>
      </c>
      <c r="G21" s="358"/>
      <c r="H21" s="350" t="s">
        <v>610</v>
      </c>
      <c r="I21" s="358" t="s">
        <v>454</v>
      </c>
      <c r="J21" s="358" t="s">
        <v>719</v>
      </c>
      <c r="K21" s="358">
        <v>574</v>
      </c>
      <c r="L21" s="358">
        <v>820</v>
      </c>
      <c r="M21" s="369">
        <v>2515500</v>
      </c>
      <c r="N21" s="371">
        <v>1773273.3</v>
      </c>
      <c r="O21" s="371">
        <v>1773273.3</v>
      </c>
    </row>
    <row r="22" spans="1:16" s="353" customFormat="1" ht="33" customHeight="1">
      <c r="A22" s="464" t="s">
        <v>720</v>
      </c>
      <c r="B22" s="465"/>
      <c r="C22" s="465"/>
      <c r="D22" s="465"/>
      <c r="E22" s="465"/>
      <c r="F22" s="465"/>
      <c r="G22" s="465"/>
      <c r="H22" s="465"/>
      <c r="I22" s="465"/>
      <c r="J22" s="465"/>
      <c r="K22" s="465"/>
      <c r="L22" s="465"/>
      <c r="M22" s="465"/>
      <c r="N22" s="465"/>
      <c r="O22" s="466"/>
    </row>
    <row r="23" spans="1:16" s="353" customFormat="1" ht="29.25" customHeight="1">
      <c r="A23" s="464" t="s">
        <v>157</v>
      </c>
      <c r="B23" s="465"/>
      <c r="C23" s="465"/>
      <c r="D23" s="465"/>
      <c r="E23" s="465"/>
      <c r="F23" s="465"/>
      <c r="G23" s="465"/>
      <c r="H23" s="465"/>
      <c r="I23" s="465"/>
      <c r="J23" s="465"/>
      <c r="K23" s="465"/>
      <c r="L23" s="465"/>
      <c r="M23" s="465"/>
      <c r="N23" s="465"/>
      <c r="O23" s="466"/>
    </row>
    <row r="24" spans="1:16" s="353" customFormat="1" ht="84" customHeight="1">
      <c r="A24" s="397" t="s">
        <v>723</v>
      </c>
      <c r="B24" s="463"/>
      <c r="C24" s="463"/>
      <c r="D24" s="463"/>
      <c r="E24" s="463"/>
      <c r="F24" s="463"/>
      <c r="G24" s="463"/>
      <c r="H24" s="463"/>
      <c r="I24" s="463"/>
      <c r="J24" s="463"/>
      <c r="K24" s="463"/>
      <c r="L24" s="463"/>
      <c r="M24" s="463"/>
      <c r="N24" s="463"/>
      <c r="O24" s="398"/>
    </row>
    <row r="25" spans="1:16" s="353" customFormat="1" ht="19.5" customHeight="1">
      <c r="A25" s="464" t="s">
        <v>158</v>
      </c>
      <c r="B25" s="465"/>
      <c r="C25" s="465"/>
      <c r="D25" s="465"/>
      <c r="E25" s="465"/>
      <c r="F25" s="465"/>
      <c r="G25" s="465"/>
      <c r="H25" s="465"/>
      <c r="I25" s="465"/>
      <c r="J25" s="465"/>
      <c r="K25" s="465"/>
      <c r="L25" s="465"/>
      <c r="M25" s="465"/>
      <c r="N25" s="465"/>
      <c r="O25" s="466"/>
    </row>
    <row r="26" spans="1:16" s="353" customFormat="1" ht="19.5" customHeight="1">
      <c r="A26" s="354" t="s">
        <v>692</v>
      </c>
      <c r="B26" s="366"/>
      <c r="C26" s="366"/>
      <c r="D26" s="366"/>
      <c r="E26" s="366"/>
      <c r="F26" s="366"/>
      <c r="G26" s="366"/>
      <c r="H26" s="366"/>
      <c r="I26" s="366"/>
      <c r="J26" s="366"/>
      <c r="K26" s="366"/>
      <c r="L26" s="366"/>
      <c r="M26" s="366"/>
      <c r="N26" s="366"/>
      <c r="O26" s="367"/>
    </row>
    <row r="27" spans="1:16" s="353" customFormat="1" ht="12.75" customHeight="1">
      <c r="A27" s="484"/>
      <c r="B27" s="485"/>
      <c r="C27" s="485"/>
      <c r="D27" s="485"/>
      <c r="E27" s="485"/>
      <c r="F27" s="485"/>
      <c r="G27" s="485"/>
      <c r="H27" s="485"/>
      <c r="I27" s="485"/>
      <c r="J27" s="485"/>
      <c r="K27" s="485"/>
      <c r="L27" s="485"/>
      <c r="M27" s="485"/>
      <c r="N27" s="485"/>
      <c r="O27" s="486"/>
    </row>
    <row r="28" spans="1:16" s="353" customFormat="1" ht="13.5" customHeight="1">
      <c r="D28" s="372"/>
      <c r="E28" s="373"/>
      <c r="F28" s="374"/>
      <c r="G28" s="374"/>
      <c r="H28" s="374"/>
      <c r="I28" s="150"/>
      <c r="J28" s="150"/>
      <c r="K28" s="150"/>
      <c r="L28" s="150"/>
      <c r="M28" s="150"/>
      <c r="N28" s="150"/>
      <c r="O28" s="150"/>
      <c r="P28" s="151"/>
    </row>
    <row r="29" spans="1:16" s="18" customFormat="1" ht="14.25" customHeight="1">
      <c r="A29" s="152"/>
      <c r="B29" s="152"/>
      <c r="C29" s="152"/>
      <c r="D29" s="3"/>
      <c r="E29" s="153"/>
      <c r="F29" s="154"/>
      <c r="G29" s="154"/>
      <c r="H29" s="154"/>
      <c r="I29" s="470"/>
      <c r="J29" s="470"/>
      <c r="K29" s="470"/>
      <c r="L29" s="470"/>
      <c r="M29" s="294"/>
      <c r="N29" s="155"/>
      <c r="O29" s="155"/>
      <c r="P29" s="157"/>
    </row>
    <row r="30" spans="1:16" s="18" customFormat="1">
      <c r="A30" s="471"/>
      <c r="B30" s="471"/>
      <c r="C30" s="471"/>
      <c r="D30" s="471"/>
      <c r="E30" s="471"/>
      <c r="F30" s="471"/>
      <c r="G30" s="471"/>
      <c r="H30" s="471"/>
      <c r="I30" s="471"/>
      <c r="J30" s="471"/>
      <c r="K30" s="471"/>
      <c r="L30" s="471"/>
      <c r="M30" s="295"/>
    </row>
  </sheetData>
  <mergeCells count="32">
    <mergeCell ref="A1:O1"/>
    <mergeCell ref="A3:O3"/>
    <mergeCell ref="A4:O4"/>
    <mergeCell ref="A5:A6"/>
    <mergeCell ref="B5:B6"/>
    <mergeCell ref="C5:C6"/>
    <mergeCell ref="D5:D6"/>
    <mergeCell ref="E5:E6"/>
    <mergeCell ref="F5:F6"/>
    <mergeCell ref="G5:G6"/>
    <mergeCell ref="A8:O8"/>
    <mergeCell ref="A9:O9"/>
    <mergeCell ref="A10:O10"/>
    <mergeCell ref="A11:O11"/>
    <mergeCell ref="H5:H6"/>
    <mergeCell ref="I5:I6"/>
    <mergeCell ref="J5:L5"/>
    <mergeCell ref="M5:O5"/>
    <mergeCell ref="A17:O17"/>
    <mergeCell ref="A22:O22"/>
    <mergeCell ref="A18:O18"/>
    <mergeCell ref="A19:O19"/>
    <mergeCell ref="A12:O12"/>
    <mergeCell ref="A15:O15"/>
    <mergeCell ref="A16:O16"/>
    <mergeCell ref="A27:O27"/>
    <mergeCell ref="I29:L29"/>
    <mergeCell ref="A30:H30"/>
    <mergeCell ref="I30:L30"/>
    <mergeCell ref="A23:O23"/>
    <mergeCell ref="A24:O24"/>
    <mergeCell ref="A25:O25"/>
  </mergeCells>
  <printOptions horizontalCentered="1"/>
  <pageMargins left="0.39370078740157483" right="0.39370078740157483" top="1.3779527559055118" bottom="0.39370078740157483" header="0.19685039370078741" footer="0.19685039370078741"/>
  <pageSetup scale="65" orientation="landscape" r:id="rId1"/>
  <headerFooter alignWithMargins="0">
    <oddHeader>&amp;C&amp;G</oddHeader>
    <oddFooter>&amp;C&amp;G</oddFooter>
  </headerFooter>
  <ignoredErrors>
    <ignoredError sqref="A7:F7 J7 A14:J14 M14 P14:XFD14 A21:J21 M21" numberStoredAsText="1"/>
  </ignoredErrors>
  <legacyDrawingHF r:id="rId2"/>
</worksheet>
</file>

<file path=xl/worksheets/sheet13.xml><?xml version="1.0" encoding="utf-8"?>
<worksheet xmlns="http://schemas.openxmlformats.org/spreadsheetml/2006/main" xmlns:r="http://schemas.openxmlformats.org/officeDocument/2006/relationships">
  <sheetPr codeName="Hoja13"/>
  <dimension ref="A1:P44"/>
  <sheetViews>
    <sheetView showGridLines="0" topLeftCell="A25" zoomScale="90" zoomScaleNormal="90" workbookViewId="0">
      <selection activeCell="A29" sqref="A29:O29"/>
    </sheetView>
  </sheetViews>
  <sheetFormatPr baseColWidth="10" defaultColWidth="11.42578125" defaultRowHeight="13.5"/>
  <cols>
    <col min="1" max="7" width="5" style="353" customWidth="1"/>
    <col min="8" max="8" width="60.7109375" style="353" customWidth="1"/>
    <col min="9" max="9" width="10.7109375" style="353" customWidth="1"/>
    <col min="10" max="10" width="12.7109375" style="353" customWidth="1"/>
    <col min="11" max="11" width="15.28515625" style="353" customWidth="1"/>
    <col min="12" max="12" width="12.7109375" style="353" customWidth="1"/>
    <col min="13" max="13" width="19.85546875" style="353" customWidth="1"/>
    <col min="14" max="14" width="17.28515625" style="353" customWidth="1"/>
    <col min="15" max="15" width="17.140625" style="353" customWidth="1"/>
    <col min="16" max="16384" width="11.42578125" style="353"/>
  </cols>
  <sheetData>
    <row r="1" spans="1:15" ht="34.9" customHeight="1">
      <c r="A1" s="407" t="s">
        <v>150</v>
      </c>
      <c r="B1" s="408"/>
      <c r="C1" s="408"/>
      <c r="D1" s="408"/>
      <c r="E1" s="408"/>
      <c r="F1" s="408"/>
      <c r="G1" s="408"/>
      <c r="H1" s="408"/>
      <c r="I1" s="408"/>
      <c r="J1" s="408"/>
      <c r="K1" s="408"/>
      <c r="L1" s="408"/>
      <c r="M1" s="408"/>
      <c r="N1" s="408"/>
      <c r="O1" s="409"/>
    </row>
    <row r="2" spans="1:15" ht="7.9" customHeight="1">
      <c r="A2" s="159"/>
      <c r="B2" s="159"/>
      <c r="C2" s="159"/>
      <c r="D2" s="159"/>
      <c r="E2" s="159"/>
      <c r="F2" s="159"/>
      <c r="G2" s="159"/>
      <c r="H2" s="159"/>
      <c r="I2" s="159"/>
      <c r="J2" s="159"/>
      <c r="K2" s="159"/>
      <c r="L2" s="159"/>
      <c r="M2" s="159"/>
      <c r="N2" s="159"/>
      <c r="O2" s="159"/>
    </row>
    <row r="3" spans="1:15" ht="19.149999999999999" customHeight="1">
      <c r="A3" s="472" t="s">
        <v>167</v>
      </c>
      <c r="B3" s="473"/>
      <c r="C3" s="473"/>
      <c r="D3" s="473"/>
      <c r="E3" s="473"/>
      <c r="F3" s="473"/>
      <c r="G3" s="473"/>
      <c r="H3" s="473"/>
      <c r="I3" s="473"/>
      <c r="J3" s="473"/>
      <c r="K3" s="473"/>
      <c r="L3" s="473"/>
      <c r="M3" s="473"/>
      <c r="N3" s="473"/>
      <c r="O3" s="474"/>
    </row>
    <row r="4" spans="1:15" ht="19.149999999999999" customHeight="1">
      <c r="A4" s="472" t="s">
        <v>168</v>
      </c>
      <c r="B4" s="473"/>
      <c r="C4" s="473"/>
      <c r="D4" s="473"/>
      <c r="E4" s="473"/>
      <c r="F4" s="473"/>
      <c r="G4" s="473"/>
      <c r="H4" s="473"/>
      <c r="I4" s="473"/>
      <c r="J4" s="473"/>
      <c r="K4" s="473"/>
      <c r="L4" s="473"/>
      <c r="M4" s="473"/>
      <c r="N4" s="473"/>
      <c r="O4" s="474"/>
    </row>
    <row r="5" spans="1:15" ht="19.899999999999999" customHeight="1">
      <c r="A5" s="405" t="s">
        <v>91</v>
      </c>
      <c r="B5" s="405" t="s">
        <v>151</v>
      </c>
      <c r="C5" s="405" t="s">
        <v>42</v>
      </c>
      <c r="D5" s="405" t="s">
        <v>39</v>
      </c>
      <c r="E5" s="405" t="s">
        <v>40</v>
      </c>
      <c r="F5" s="405" t="s">
        <v>10</v>
      </c>
      <c r="G5" s="405" t="s">
        <v>81</v>
      </c>
      <c r="H5" s="482" t="s">
        <v>11</v>
      </c>
      <c r="I5" s="405" t="s">
        <v>152</v>
      </c>
      <c r="J5" s="423" t="s">
        <v>153</v>
      </c>
      <c r="K5" s="424"/>
      <c r="L5" s="481"/>
      <c r="M5" s="423" t="s">
        <v>154</v>
      </c>
      <c r="N5" s="424"/>
      <c r="O5" s="481"/>
    </row>
    <row r="6" spans="1:15" ht="19.899999999999999" customHeight="1">
      <c r="A6" s="406"/>
      <c r="B6" s="406"/>
      <c r="C6" s="406"/>
      <c r="D6" s="406"/>
      <c r="E6" s="406"/>
      <c r="F6" s="406"/>
      <c r="G6" s="406"/>
      <c r="H6" s="483"/>
      <c r="I6" s="406"/>
      <c r="J6" s="296" t="s">
        <v>155</v>
      </c>
      <c r="K6" s="296" t="s">
        <v>159</v>
      </c>
      <c r="L6" s="296" t="s">
        <v>156</v>
      </c>
      <c r="M6" s="296" t="s">
        <v>99</v>
      </c>
      <c r="N6" s="296" t="s">
        <v>143</v>
      </c>
      <c r="O6" s="296" t="s">
        <v>19</v>
      </c>
    </row>
    <row r="7" spans="1:15" ht="27" customHeight="1">
      <c r="A7" s="358" t="s">
        <v>682</v>
      </c>
      <c r="B7" s="358" t="s">
        <v>682</v>
      </c>
      <c r="C7" s="358" t="s">
        <v>683</v>
      </c>
      <c r="D7" s="358" t="s">
        <v>695</v>
      </c>
      <c r="E7" s="358" t="s">
        <v>717</v>
      </c>
      <c r="F7" s="358" t="s">
        <v>724</v>
      </c>
      <c r="G7" s="358"/>
      <c r="H7" s="350" t="s">
        <v>611</v>
      </c>
      <c r="I7" s="358" t="s">
        <v>454</v>
      </c>
      <c r="J7" s="358" t="s">
        <v>725</v>
      </c>
      <c r="K7" s="358">
        <v>538</v>
      </c>
      <c r="L7" s="375">
        <v>15170</v>
      </c>
      <c r="M7" s="376">
        <v>67983668</v>
      </c>
      <c r="N7" s="376">
        <v>35964433.169999994</v>
      </c>
      <c r="O7" s="376">
        <v>32097246.389999993</v>
      </c>
    </row>
    <row r="8" spans="1:15" ht="18.75" customHeight="1">
      <c r="A8" s="490"/>
      <c r="B8" s="491"/>
      <c r="C8" s="491"/>
      <c r="D8" s="491"/>
      <c r="E8" s="491"/>
      <c r="F8" s="491"/>
      <c r="G8" s="491"/>
      <c r="H8" s="491"/>
      <c r="I8" s="491"/>
      <c r="J8" s="491"/>
      <c r="K8" s="491"/>
      <c r="L8" s="491"/>
      <c r="M8" s="491"/>
      <c r="N8" s="491"/>
      <c r="O8" s="492"/>
    </row>
    <row r="9" spans="1:15" ht="18.75" customHeight="1">
      <c r="A9" s="487" t="s">
        <v>726</v>
      </c>
      <c r="B9" s="488"/>
      <c r="C9" s="488"/>
      <c r="D9" s="488"/>
      <c r="E9" s="488"/>
      <c r="F9" s="488"/>
      <c r="G9" s="488"/>
      <c r="H9" s="488"/>
      <c r="I9" s="488"/>
      <c r="J9" s="488"/>
      <c r="K9" s="488"/>
      <c r="L9" s="488"/>
      <c r="M9" s="488"/>
      <c r="N9" s="488"/>
      <c r="O9" s="489"/>
    </row>
    <row r="10" spans="1:15" ht="39.75" customHeight="1">
      <c r="A10" s="464" t="s">
        <v>157</v>
      </c>
      <c r="B10" s="465"/>
      <c r="C10" s="465"/>
      <c r="D10" s="465"/>
      <c r="E10" s="465"/>
      <c r="F10" s="465"/>
      <c r="G10" s="465"/>
      <c r="H10" s="465"/>
      <c r="I10" s="465"/>
      <c r="J10" s="465"/>
      <c r="K10" s="465"/>
      <c r="L10" s="465"/>
      <c r="M10" s="465"/>
      <c r="N10" s="465"/>
      <c r="O10" s="466"/>
    </row>
    <row r="11" spans="1:15" ht="42" customHeight="1">
      <c r="A11" s="467" t="s">
        <v>738</v>
      </c>
      <c r="B11" s="468"/>
      <c r="C11" s="468"/>
      <c r="D11" s="468"/>
      <c r="E11" s="468"/>
      <c r="F11" s="468"/>
      <c r="G11" s="468"/>
      <c r="H11" s="468"/>
      <c r="I11" s="468"/>
      <c r="J11" s="468"/>
      <c r="K11" s="468"/>
      <c r="L11" s="468"/>
      <c r="M11" s="468"/>
      <c r="N11" s="468"/>
      <c r="O11" s="469"/>
    </row>
    <row r="12" spans="1:15" ht="42" customHeight="1">
      <c r="A12" s="467" t="s">
        <v>739</v>
      </c>
      <c r="B12" s="468"/>
      <c r="C12" s="468"/>
      <c r="D12" s="468"/>
      <c r="E12" s="468"/>
      <c r="F12" s="468"/>
      <c r="G12" s="468"/>
      <c r="H12" s="468"/>
      <c r="I12" s="468"/>
      <c r="J12" s="468"/>
      <c r="K12" s="468"/>
      <c r="L12" s="468"/>
      <c r="M12" s="468"/>
      <c r="N12" s="468"/>
      <c r="O12" s="469"/>
    </row>
    <row r="13" spans="1:15" s="359" customFormat="1" ht="42" customHeight="1">
      <c r="A13" s="467" t="s">
        <v>740</v>
      </c>
      <c r="B13" s="468"/>
      <c r="C13" s="468"/>
      <c r="D13" s="468"/>
      <c r="E13" s="468"/>
      <c r="F13" s="468"/>
      <c r="G13" s="468"/>
      <c r="H13" s="468"/>
      <c r="I13" s="468"/>
      <c r="J13" s="468"/>
      <c r="K13" s="468"/>
      <c r="L13" s="468"/>
      <c r="M13" s="468"/>
      <c r="N13" s="468"/>
      <c r="O13" s="469"/>
    </row>
    <row r="14" spans="1:15" ht="63.75" customHeight="1">
      <c r="A14" s="467" t="s">
        <v>743</v>
      </c>
      <c r="B14" s="468"/>
      <c r="C14" s="468"/>
      <c r="D14" s="468"/>
      <c r="E14" s="468"/>
      <c r="F14" s="468"/>
      <c r="G14" s="468"/>
      <c r="H14" s="468"/>
      <c r="I14" s="468"/>
      <c r="J14" s="468"/>
      <c r="K14" s="468"/>
      <c r="L14" s="468"/>
      <c r="M14" s="468"/>
      <c r="N14" s="468"/>
      <c r="O14" s="469"/>
    </row>
    <row r="15" spans="1:15" ht="82.5" customHeight="1">
      <c r="A15" s="467" t="s">
        <v>741</v>
      </c>
      <c r="B15" s="468"/>
      <c r="C15" s="468"/>
      <c r="D15" s="468"/>
      <c r="E15" s="468"/>
      <c r="F15" s="468"/>
      <c r="G15" s="468"/>
      <c r="H15" s="468"/>
      <c r="I15" s="468"/>
      <c r="J15" s="468"/>
      <c r="K15" s="468"/>
      <c r="L15" s="468"/>
      <c r="M15" s="468"/>
      <c r="N15" s="468"/>
      <c r="O15" s="469"/>
    </row>
    <row r="16" spans="1:15" ht="53.25" customHeight="1">
      <c r="A16" s="467" t="s">
        <v>742</v>
      </c>
      <c r="B16" s="468"/>
      <c r="C16" s="468"/>
      <c r="D16" s="468"/>
      <c r="E16" s="468"/>
      <c r="F16" s="468"/>
      <c r="G16" s="468"/>
      <c r="H16" s="468"/>
      <c r="I16" s="468"/>
      <c r="J16" s="468"/>
      <c r="K16" s="468"/>
      <c r="L16" s="468"/>
      <c r="M16" s="468"/>
      <c r="N16" s="468"/>
      <c r="O16" s="469"/>
    </row>
    <row r="17" spans="1:15" ht="142.5" customHeight="1">
      <c r="A17" s="467" t="s">
        <v>744</v>
      </c>
      <c r="B17" s="468"/>
      <c r="C17" s="468"/>
      <c r="D17" s="468"/>
      <c r="E17" s="468"/>
      <c r="F17" s="468"/>
      <c r="G17" s="468"/>
      <c r="H17" s="468"/>
      <c r="I17" s="468"/>
      <c r="J17" s="468"/>
      <c r="K17" s="468"/>
      <c r="L17" s="468"/>
      <c r="M17" s="468"/>
      <c r="N17" s="468"/>
      <c r="O17" s="469"/>
    </row>
    <row r="18" spans="1:15" ht="70.5" customHeight="1">
      <c r="A18" s="467" t="s">
        <v>745</v>
      </c>
      <c r="B18" s="468"/>
      <c r="C18" s="468"/>
      <c r="D18" s="468"/>
      <c r="E18" s="468"/>
      <c r="F18" s="468"/>
      <c r="G18" s="468"/>
      <c r="H18" s="468"/>
      <c r="I18" s="468"/>
      <c r="J18" s="468"/>
      <c r="K18" s="468"/>
      <c r="L18" s="468"/>
      <c r="M18" s="468"/>
      <c r="N18" s="468"/>
      <c r="O18" s="469"/>
    </row>
    <row r="19" spans="1:15" ht="49.5" customHeight="1">
      <c r="A19" s="467" t="s">
        <v>759</v>
      </c>
      <c r="B19" s="468"/>
      <c r="C19" s="468"/>
      <c r="D19" s="468"/>
      <c r="E19" s="468"/>
      <c r="F19" s="468"/>
      <c r="G19" s="468"/>
      <c r="H19" s="468"/>
      <c r="I19" s="468"/>
      <c r="J19" s="468"/>
      <c r="K19" s="468"/>
      <c r="L19" s="468"/>
      <c r="M19" s="468"/>
      <c r="N19" s="468"/>
      <c r="O19" s="469"/>
    </row>
    <row r="20" spans="1:15" ht="24.75" customHeight="1">
      <c r="A20" s="464" t="s">
        <v>158</v>
      </c>
      <c r="B20" s="465"/>
      <c r="C20" s="465"/>
      <c r="D20" s="465"/>
      <c r="E20" s="465"/>
      <c r="F20" s="465"/>
      <c r="G20" s="465"/>
      <c r="H20" s="465"/>
      <c r="I20" s="465"/>
      <c r="J20" s="465"/>
      <c r="K20" s="465"/>
      <c r="L20" s="465"/>
      <c r="M20" s="465"/>
      <c r="N20" s="465"/>
      <c r="O20" s="466"/>
    </row>
    <row r="21" spans="1:15">
      <c r="A21" s="354" t="s">
        <v>692</v>
      </c>
      <c r="B21" s="378"/>
      <c r="C21" s="378"/>
      <c r="D21" s="378"/>
      <c r="E21" s="378"/>
      <c r="F21" s="378"/>
      <c r="G21" s="378"/>
      <c r="H21" s="378"/>
      <c r="I21" s="378"/>
      <c r="J21" s="378"/>
      <c r="K21" s="378"/>
      <c r="L21" s="378"/>
      <c r="M21" s="378"/>
      <c r="N21" s="378"/>
      <c r="O21" s="379"/>
    </row>
    <row r="22" spans="1:15" s="359" customFormat="1" ht="24.75" customHeight="1">
      <c r="A22" s="358" t="s">
        <v>682</v>
      </c>
      <c r="B22" s="358" t="s">
        <v>683</v>
      </c>
      <c r="C22" s="358" t="s">
        <v>683</v>
      </c>
      <c r="D22" s="358" t="s">
        <v>684</v>
      </c>
      <c r="E22" s="358" t="s">
        <v>682</v>
      </c>
      <c r="F22" s="358" t="s">
        <v>750</v>
      </c>
      <c r="G22" s="358"/>
      <c r="H22" s="350" t="s">
        <v>601</v>
      </c>
      <c r="I22" s="358" t="s">
        <v>751</v>
      </c>
      <c r="J22" s="358" t="s">
        <v>752</v>
      </c>
      <c r="K22" s="358">
        <v>622</v>
      </c>
      <c r="L22" s="358">
        <v>481</v>
      </c>
      <c r="M22" s="380">
        <v>4504779</v>
      </c>
      <c r="N22" s="380">
        <v>646132.03</v>
      </c>
      <c r="O22" s="380">
        <v>531218.99</v>
      </c>
    </row>
    <row r="23" spans="1:15" ht="13.5" customHeight="1">
      <c r="A23" s="475"/>
      <c r="B23" s="476"/>
      <c r="C23" s="476"/>
      <c r="D23" s="476"/>
      <c r="E23" s="476"/>
      <c r="F23" s="476"/>
      <c r="G23" s="476"/>
      <c r="H23" s="476"/>
      <c r="I23" s="476"/>
      <c r="J23" s="476"/>
      <c r="K23" s="476"/>
      <c r="L23" s="476"/>
      <c r="M23" s="476"/>
      <c r="N23" s="476"/>
      <c r="O23" s="477"/>
    </row>
    <row r="24" spans="1:15" ht="19.5" customHeight="1">
      <c r="A24" s="464" t="s">
        <v>753</v>
      </c>
      <c r="B24" s="465"/>
      <c r="C24" s="465"/>
      <c r="D24" s="465"/>
      <c r="E24" s="465"/>
      <c r="F24" s="465"/>
      <c r="G24" s="465"/>
      <c r="H24" s="465"/>
      <c r="I24" s="465"/>
      <c r="J24" s="465"/>
      <c r="K24" s="465"/>
      <c r="L24" s="465"/>
      <c r="M24" s="465"/>
      <c r="N24" s="465"/>
      <c r="O24" s="466"/>
    </row>
    <row r="25" spans="1:15" ht="24.75" customHeight="1">
      <c r="A25" s="464" t="s">
        <v>157</v>
      </c>
      <c r="B25" s="465"/>
      <c r="C25" s="465"/>
      <c r="D25" s="465"/>
      <c r="E25" s="465"/>
      <c r="F25" s="465"/>
      <c r="G25" s="465"/>
      <c r="H25" s="465"/>
      <c r="I25" s="465"/>
      <c r="J25" s="465"/>
      <c r="K25" s="465"/>
      <c r="L25" s="465"/>
      <c r="M25" s="465"/>
      <c r="N25" s="465"/>
      <c r="O25" s="466"/>
    </row>
    <row r="26" spans="1:15" ht="72" customHeight="1">
      <c r="A26" s="467" t="s">
        <v>754</v>
      </c>
      <c r="B26" s="468"/>
      <c r="C26" s="468"/>
      <c r="D26" s="468"/>
      <c r="E26" s="468"/>
      <c r="F26" s="468"/>
      <c r="G26" s="468"/>
      <c r="H26" s="468"/>
      <c r="I26" s="468"/>
      <c r="J26" s="468"/>
      <c r="K26" s="468"/>
      <c r="L26" s="468"/>
      <c r="M26" s="468"/>
      <c r="N26" s="468"/>
      <c r="O26" s="469"/>
    </row>
    <row r="27" spans="1:15" ht="48.75" customHeight="1">
      <c r="A27" s="397" t="s">
        <v>755</v>
      </c>
      <c r="B27" s="463"/>
      <c r="C27" s="463"/>
      <c r="D27" s="463"/>
      <c r="E27" s="463"/>
      <c r="F27" s="463"/>
      <c r="G27" s="463"/>
      <c r="H27" s="463"/>
      <c r="I27" s="463"/>
      <c r="J27" s="463"/>
      <c r="K27" s="463"/>
      <c r="L27" s="463"/>
      <c r="M27" s="463"/>
      <c r="N27" s="463"/>
      <c r="O27" s="398"/>
    </row>
    <row r="28" spans="1:15" ht="65.25" customHeight="1">
      <c r="A28" s="467" t="s">
        <v>756</v>
      </c>
      <c r="B28" s="468"/>
      <c r="C28" s="468"/>
      <c r="D28" s="468"/>
      <c r="E28" s="468"/>
      <c r="F28" s="468"/>
      <c r="G28" s="468"/>
      <c r="H28" s="468"/>
      <c r="I28" s="468"/>
      <c r="J28" s="468"/>
      <c r="K28" s="468"/>
      <c r="L28" s="468"/>
      <c r="M28" s="468"/>
      <c r="N28" s="468"/>
      <c r="O28" s="469"/>
    </row>
    <row r="29" spans="1:15" ht="101.25" customHeight="1">
      <c r="A29" s="467" t="s">
        <v>757</v>
      </c>
      <c r="B29" s="468"/>
      <c r="C29" s="468"/>
      <c r="D29" s="468"/>
      <c r="E29" s="468"/>
      <c r="F29" s="468"/>
      <c r="G29" s="468"/>
      <c r="H29" s="468"/>
      <c r="I29" s="468"/>
      <c r="J29" s="468"/>
      <c r="K29" s="468"/>
      <c r="L29" s="468"/>
      <c r="M29" s="468"/>
      <c r="N29" s="468"/>
      <c r="O29" s="469"/>
    </row>
    <row r="30" spans="1:15" ht="117" customHeight="1">
      <c r="A30" s="467" t="s">
        <v>706</v>
      </c>
      <c r="B30" s="468"/>
      <c r="C30" s="468"/>
      <c r="D30" s="468"/>
      <c r="E30" s="468"/>
      <c r="F30" s="468"/>
      <c r="G30" s="468"/>
      <c r="H30" s="468"/>
      <c r="I30" s="468"/>
      <c r="J30" s="468"/>
      <c r="K30" s="468"/>
      <c r="L30" s="468"/>
      <c r="M30" s="468"/>
      <c r="N30" s="468"/>
      <c r="O30" s="469"/>
    </row>
    <row r="31" spans="1:15" ht="53.25" customHeight="1">
      <c r="A31" s="467" t="s">
        <v>758</v>
      </c>
      <c r="B31" s="468"/>
      <c r="C31" s="468"/>
      <c r="D31" s="468"/>
      <c r="E31" s="468"/>
      <c r="F31" s="468"/>
      <c r="G31" s="468"/>
      <c r="H31" s="468"/>
      <c r="I31" s="468"/>
      <c r="J31" s="468"/>
      <c r="K31" s="468"/>
      <c r="L31" s="468"/>
      <c r="M31" s="468"/>
      <c r="N31" s="468"/>
      <c r="O31" s="469"/>
    </row>
    <row r="32" spans="1:15" ht="35.25" customHeight="1">
      <c r="A32" s="467" t="s">
        <v>707</v>
      </c>
      <c r="B32" s="468"/>
      <c r="C32" s="468"/>
      <c r="D32" s="468"/>
      <c r="E32" s="468"/>
      <c r="F32" s="468"/>
      <c r="G32" s="468"/>
      <c r="H32" s="468"/>
      <c r="I32" s="468"/>
      <c r="J32" s="468"/>
      <c r="K32" s="468"/>
      <c r="L32" s="468"/>
      <c r="M32" s="468"/>
      <c r="N32" s="468"/>
      <c r="O32" s="469"/>
    </row>
    <row r="33" spans="1:16" ht="9" customHeight="1">
      <c r="A33" s="467"/>
      <c r="B33" s="468"/>
      <c r="C33" s="468"/>
      <c r="D33" s="468"/>
      <c r="E33" s="468"/>
      <c r="F33" s="468"/>
      <c r="G33" s="468"/>
      <c r="H33" s="468"/>
      <c r="I33" s="468"/>
      <c r="J33" s="468"/>
      <c r="K33" s="468"/>
      <c r="L33" s="468"/>
      <c r="M33" s="468"/>
      <c r="N33" s="468"/>
      <c r="O33" s="469"/>
    </row>
    <row r="34" spans="1:16" ht="18" customHeight="1">
      <c r="A34" s="464" t="s">
        <v>158</v>
      </c>
      <c r="B34" s="465"/>
      <c r="C34" s="465"/>
      <c r="D34" s="465"/>
      <c r="E34" s="465"/>
      <c r="F34" s="465"/>
      <c r="G34" s="465"/>
      <c r="H34" s="465"/>
      <c r="I34" s="465"/>
      <c r="J34" s="465"/>
      <c r="K34" s="465"/>
      <c r="L34" s="465"/>
      <c r="M34" s="465"/>
      <c r="N34" s="465"/>
      <c r="O34" s="466"/>
    </row>
    <row r="35" spans="1:16" ht="26.25" customHeight="1">
      <c r="A35" s="464" t="s">
        <v>692</v>
      </c>
      <c r="B35" s="465"/>
      <c r="C35" s="465"/>
      <c r="D35" s="465"/>
      <c r="E35" s="465"/>
      <c r="F35" s="465"/>
      <c r="G35" s="465"/>
      <c r="H35" s="465"/>
      <c r="I35" s="465"/>
      <c r="J35" s="465"/>
      <c r="K35" s="465"/>
      <c r="L35" s="465"/>
      <c r="M35" s="465"/>
      <c r="N35" s="465"/>
      <c r="O35" s="466"/>
      <c r="P35" s="151"/>
    </row>
    <row r="36" spans="1:16" ht="13.5" customHeight="1">
      <c r="A36" s="389"/>
      <c r="B36" s="390"/>
      <c r="C36" s="390"/>
      <c r="D36" s="390"/>
      <c r="E36" s="390"/>
      <c r="F36" s="390"/>
      <c r="G36" s="390"/>
      <c r="H36" s="390"/>
      <c r="I36" s="390"/>
      <c r="J36" s="390"/>
      <c r="K36" s="390"/>
      <c r="L36" s="390"/>
      <c r="M36" s="390"/>
      <c r="N36" s="390"/>
      <c r="O36" s="391"/>
    </row>
    <row r="37" spans="1:16" ht="37.5" customHeight="1"/>
    <row r="39" spans="1:16" ht="30" customHeight="1"/>
    <row r="40" spans="1:16" ht="28.5" customHeight="1"/>
    <row r="41" spans="1:16" ht="110.25" customHeight="1"/>
    <row r="42" spans="1:16" ht="74.25" customHeight="1"/>
    <row r="43" spans="1:16" ht="31.5" customHeight="1"/>
    <row r="44" spans="1:16" ht="31.5" customHeight="1"/>
  </sheetData>
  <mergeCells count="40">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0:O10"/>
    <mergeCell ref="A11:O11"/>
    <mergeCell ref="A14:O14"/>
    <mergeCell ref="A20:O20"/>
    <mergeCell ref="A17:O17"/>
    <mergeCell ref="A16:O16"/>
    <mergeCell ref="A18:O18"/>
    <mergeCell ref="A12:O12"/>
    <mergeCell ref="A13:O13"/>
    <mergeCell ref="A23:O23"/>
    <mergeCell ref="A35:O35"/>
    <mergeCell ref="A15:O15"/>
    <mergeCell ref="A19:O19"/>
    <mergeCell ref="A24:O24"/>
    <mergeCell ref="A34:O34"/>
    <mergeCell ref="A29:O29"/>
    <mergeCell ref="A33:O33"/>
    <mergeCell ref="A25:O25"/>
    <mergeCell ref="A26:O26"/>
    <mergeCell ref="A27:O27"/>
    <mergeCell ref="A28:O28"/>
    <mergeCell ref="A30:O30"/>
    <mergeCell ref="A31:O31"/>
    <mergeCell ref="A32:O32"/>
  </mergeCells>
  <printOptions horizontalCentered="1"/>
  <pageMargins left="0.39370078740157483" right="0.39370078740157483" top="1.3779527559055118" bottom="0.39370078740157483" header="0.19685039370078741" footer="0.19685039370078741"/>
  <pageSetup scale="65" orientation="landscape" r:id="rId1"/>
  <headerFooter alignWithMargins="0">
    <oddHeader>&amp;C&amp;G</oddHeader>
    <oddFooter>&amp;C&amp;G</oddFooter>
  </headerFooter>
  <ignoredErrors>
    <ignoredError sqref="A7:J7 M7 A22:G22 J22" numberStoredAsText="1"/>
  </ignoredErrors>
  <legacyDrawingHF r:id="rId2"/>
</worksheet>
</file>

<file path=xl/worksheets/sheet14.xml><?xml version="1.0" encoding="utf-8"?>
<worksheet xmlns="http://schemas.openxmlformats.org/spreadsheetml/2006/main" xmlns:r="http://schemas.openxmlformats.org/officeDocument/2006/relationships">
  <sheetPr codeName="Hoja14"/>
  <dimension ref="A1:P36"/>
  <sheetViews>
    <sheetView showGridLines="0" topLeftCell="A5" zoomScale="90" zoomScaleNormal="90" workbookViewId="0">
      <selection activeCell="L42" sqref="L42"/>
    </sheetView>
  </sheetViews>
  <sheetFormatPr baseColWidth="10" defaultColWidth="11.42578125" defaultRowHeight="13.5"/>
  <cols>
    <col min="1" max="7" width="5" style="353" customWidth="1"/>
    <col min="8" max="8" width="60.7109375" style="353" customWidth="1"/>
    <col min="9" max="9" width="10.7109375" style="353" customWidth="1"/>
    <col min="10" max="10" width="12.7109375" style="353" customWidth="1"/>
    <col min="11" max="11" width="15.28515625" style="353" customWidth="1"/>
    <col min="12" max="12" width="12.7109375" style="353" customWidth="1"/>
    <col min="13" max="13" width="19.85546875" style="353" customWidth="1"/>
    <col min="14" max="14" width="17.28515625" style="353" customWidth="1"/>
    <col min="15" max="15" width="17.140625" style="353" customWidth="1"/>
    <col min="16" max="16384" width="11.42578125" style="353"/>
  </cols>
  <sheetData>
    <row r="1" spans="1:15" ht="34.9" customHeight="1">
      <c r="A1" s="407" t="s">
        <v>150</v>
      </c>
      <c r="B1" s="408"/>
      <c r="C1" s="408"/>
      <c r="D1" s="408"/>
      <c r="E1" s="408"/>
      <c r="F1" s="408"/>
      <c r="G1" s="408"/>
      <c r="H1" s="408"/>
      <c r="I1" s="408"/>
      <c r="J1" s="408"/>
      <c r="K1" s="408"/>
      <c r="L1" s="408"/>
      <c r="M1" s="408"/>
      <c r="N1" s="408"/>
      <c r="O1" s="409"/>
    </row>
    <row r="2" spans="1:15" ht="7.9" customHeight="1">
      <c r="A2" s="159"/>
      <c r="B2" s="159"/>
      <c r="C2" s="159"/>
      <c r="D2" s="159"/>
      <c r="E2" s="159"/>
      <c r="F2" s="159"/>
      <c r="G2" s="159"/>
      <c r="H2" s="159"/>
      <c r="I2" s="159"/>
      <c r="J2" s="159"/>
      <c r="K2" s="159"/>
      <c r="L2" s="159"/>
      <c r="M2" s="159"/>
      <c r="N2" s="159"/>
      <c r="O2" s="159"/>
    </row>
    <row r="3" spans="1:15" ht="19.149999999999999" customHeight="1">
      <c r="A3" s="472" t="s">
        <v>167</v>
      </c>
      <c r="B3" s="473"/>
      <c r="C3" s="473"/>
      <c r="D3" s="473"/>
      <c r="E3" s="473"/>
      <c r="F3" s="473"/>
      <c r="G3" s="473"/>
      <c r="H3" s="473"/>
      <c r="I3" s="473"/>
      <c r="J3" s="473"/>
      <c r="K3" s="473"/>
      <c r="L3" s="473"/>
      <c r="M3" s="473"/>
      <c r="N3" s="473"/>
      <c r="O3" s="474"/>
    </row>
    <row r="4" spans="1:15" ht="19.149999999999999" customHeight="1">
      <c r="A4" s="472" t="s">
        <v>168</v>
      </c>
      <c r="B4" s="473"/>
      <c r="C4" s="473"/>
      <c r="D4" s="473"/>
      <c r="E4" s="473"/>
      <c r="F4" s="473"/>
      <c r="G4" s="473"/>
      <c r="H4" s="473"/>
      <c r="I4" s="473"/>
      <c r="J4" s="473"/>
      <c r="K4" s="473"/>
      <c r="L4" s="473"/>
      <c r="M4" s="473"/>
      <c r="N4" s="473"/>
      <c r="O4" s="474"/>
    </row>
    <row r="5" spans="1:15" ht="19.899999999999999" customHeight="1">
      <c r="A5" s="405" t="s">
        <v>91</v>
      </c>
      <c r="B5" s="405" t="s">
        <v>151</v>
      </c>
      <c r="C5" s="405" t="s">
        <v>42</v>
      </c>
      <c r="D5" s="405" t="s">
        <v>39</v>
      </c>
      <c r="E5" s="405" t="s">
        <v>40</v>
      </c>
      <c r="F5" s="405" t="s">
        <v>10</v>
      </c>
      <c r="G5" s="405" t="s">
        <v>81</v>
      </c>
      <c r="H5" s="482" t="s">
        <v>11</v>
      </c>
      <c r="I5" s="405" t="s">
        <v>152</v>
      </c>
      <c r="J5" s="423" t="s">
        <v>153</v>
      </c>
      <c r="K5" s="424"/>
      <c r="L5" s="481"/>
      <c r="M5" s="423" t="s">
        <v>154</v>
      </c>
      <c r="N5" s="424"/>
      <c r="O5" s="481"/>
    </row>
    <row r="6" spans="1:15" ht="19.899999999999999" customHeight="1">
      <c r="A6" s="406"/>
      <c r="B6" s="406"/>
      <c r="C6" s="406"/>
      <c r="D6" s="406"/>
      <c r="E6" s="406"/>
      <c r="F6" s="406"/>
      <c r="G6" s="406"/>
      <c r="H6" s="483"/>
      <c r="I6" s="406"/>
      <c r="J6" s="296" t="s">
        <v>155</v>
      </c>
      <c r="K6" s="296" t="s">
        <v>159</v>
      </c>
      <c r="L6" s="296" t="s">
        <v>156</v>
      </c>
      <c r="M6" s="296" t="s">
        <v>99</v>
      </c>
      <c r="N6" s="296" t="s">
        <v>143</v>
      </c>
      <c r="O6" s="296" t="s">
        <v>19</v>
      </c>
    </row>
    <row r="7" spans="1:15" ht="27" customHeight="1">
      <c r="A7" s="381" t="s">
        <v>682</v>
      </c>
      <c r="B7" s="381" t="s">
        <v>683</v>
      </c>
      <c r="C7" s="381" t="s">
        <v>683</v>
      </c>
      <c r="D7" s="381" t="s">
        <v>683</v>
      </c>
      <c r="E7" s="381" t="s">
        <v>760</v>
      </c>
      <c r="F7" s="381" t="s">
        <v>771</v>
      </c>
      <c r="G7" s="381"/>
      <c r="H7" s="382" t="s">
        <v>651</v>
      </c>
      <c r="I7" s="381" t="s">
        <v>600</v>
      </c>
      <c r="J7" s="381" t="s">
        <v>762</v>
      </c>
      <c r="K7" s="381" t="s">
        <v>761</v>
      </c>
      <c r="L7" s="381" t="s">
        <v>761</v>
      </c>
      <c r="M7" s="383">
        <v>0</v>
      </c>
      <c r="N7" s="383">
        <v>1436707.56</v>
      </c>
      <c r="O7" s="383">
        <v>1436707.56</v>
      </c>
    </row>
    <row r="8" spans="1:15" ht="18.75" customHeight="1">
      <c r="A8" s="490"/>
      <c r="B8" s="491"/>
      <c r="C8" s="491"/>
      <c r="D8" s="491"/>
      <c r="E8" s="491"/>
      <c r="F8" s="491"/>
      <c r="G8" s="491"/>
      <c r="H8" s="491"/>
      <c r="I8" s="491"/>
      <c r="J8" s="491"/>
      <c r="K8" s="491"/>
      <c r="L8" s="491"/>
      <c r="M8" s="491"/>
      <c r="N8" s="491"/>
      <c r="O8" s="492"/>
    </row>
    <row r="9" spans="1:15" ht="27.75" customHeight="1">
      <c r="A9" s="487" t="s">
        <v>763</v>
      </c>
      <c r="B9" s="488"/>
      <c r="C9" s="488"/>
      <c r="D9" s="488"/>
      <c r="E9" s="488"/>
      <c r="F9" s="488"/>
      <c r="G9" s="488"/>
      <c r="H9" s="488"/>
      <c r="I9" s="488"/>
      <c r="J9" s="488"/>
      <c r="K9" s="488"/>
      <c r="L9" s="488"/>
      <c r="M9" s="488"/>
      <c r="N9" s="488"/>
      <c r="O9" s="489"/>
    </row>
    <row r="10" spans="1:15" ht="21.75" customHeight="1">
      <c r="A10" s="464" t="s">
        <v>157</v>
      </c>
      <c r="B10" s="465"/>
      <c r="C10" s="465"/>
      <c r="D10" s="465"/>
      <c r="E10" s="465"/>
      <c r="F10" s="465"/>
      <c r="G10" s="465"/>
      <c r="H10" s="465"/>
      <c r="I10" s="465"/>
      <c r="J10" s="465"/>
      <c r="K10" s="465"/>
      <c r="L10" s="465"/>
      <c r="M10" s="465"/>
      <c r="N10" s="465"/>
      <c r="O10" s="466"/>
    </row>
    <row r="11" spans="1:15" ht="87" customHeight="1">
      <c r="A11" s="467" t="s">
        <v>764</v>
      </c>
      <c r="B11" s="468"/>
      <c r="C11" s="468"/>
      <c r="D11" s="468"/>
      <c r="E11" s="468"/>
      <c r="F11" s="468"/>
      <c r="G11" s="468"/>
      <c r="H11" s="468"/>
      <c r="I11" s="468"/>
      <c r="J11" s="468"/>
      <c r="K11" s="468"/>
      <c r="L11" s="468"/>
      <c r="M11" s="468"/>
      <c r="N11" s="468"/>
      <c r="O11" s="469"/>
    </row>
    <row r="12" spans="1:15" ht="71.25" customHeight="1">
      <c r="A12" s="467" t="s">
        <v>765</v>
      </c>
      <c r="B12" s="468"/>
      <c r="C12" s="468"/>
      <c r="D12" s="468"/>
      <c r="E12" s="468"/>
      <c r="F12" s="468"/>
      <c r="G12" s="468"/>
      <c r="H12" s="468"/>
      <c r="I12" s="468"/>
      <c r="J12" s="468"/>
      <c r="K12" s="468"/>
      <c r="L12" s="468"/>
      <c r="M12" s="468"/>
      <c r="N12" s="468"/>
      <c r="O12" s="469"/>
    </row>
    <row r="13" spans="1:15" ht="18" customHeight="1">
      <c r="A13" s="464" t="s">
        <v>158</v>
      </c>
      <c r="B13" s="465"/>
      <c r="C13" s="465"/>
      <c r="D13" s="465"/>
      <c r="E13" s="465"/>
      <c r="F13" s="465"/>
      <c r="G13" s="465"/>
      <c r="H13" s="465"/>
      <c r="I13" s="465"/>
      <c r="J13" s="465"/>
      <c r="K13" s="465"/>
      <c r="L13" s="465"/>
      <c r="M13" s="465"/>
      <c r="N13" s="465"/>
      <c r="O13" s="466"/>
    </row>
    <row r="14" spans="1:15" ht="28.5" customHeight="1">
      <c r="A14" s="464" t="s">
        <v>692</v>
      </c>
      <c r="B14" s="465"/>
      <c r="C14" s="465"/>
      <c r="D14" s="465"/>
      <c r="E14" s="465"/>
      <c r="F14" s="465"/>
      <c r="G14" s="465"/>
      <c r="H14" s="465"/>
      <c r="I14" s="465"/>
      <c r="J14" s="465"/>
      <c r="K14" s="465"/>
      <c r="L14" s="465"/>
      <c r="M14" s="465"/>
      <c r="N14" s="465"/>
      <c r="O14" s="466"/>
    </row>
    <row r="15" spans="1:15" ht="13.5" customHeight="1">
      <c r="A15" s="386"/>
      <c r="B15" s="387"/>
      <c r="C15" s="387"/>
      <c r="D15" s="387"/>
      <c r="E15" s="387"/>
      <c r="F15" s="387"/>
      <c r="G15" s="387"/>
      <c r="H15" s="387"/>
      <c r="I15" s="387"/>
      <c r="J15" s="387"/>
      <c r="K15" s="387"/>
      <c r="L15" s="387"/>
      <c r="M15" s="387"/>
      <c r="N15" s="387"/>
      <c r="O15" s="388"/>
    </row>
    <row r="16" spans="1:15" s="359" customFormat="1" ht="27" customHeight="1">
      <c r="A16" s="349" t="s">
        <v>682</v>
      </c>
      <c r="B16" s="349" t="s">
        <v>727</v>
      </c>
      <c r="C16" s="349" t="s">
        <v>728</v>
      </c>
      <c r="D16" s="349" t="s">
        <v>682</v>
      </c>
      <c r="E16" s="349" t="s">
        <v>683</v>
      </c>
      <c r="F16" s="349" t="s">
        <v>729</v>
      </c>
      <c r="G16" s="349"/>
      <c r="H16" s="384" t="s">
        <v>615</v>
      </c>
      <c r="I16" s="349" t="s">
        <v>454</v>
      </c>
      <c r="J16" s="349" t="s">
        <v>730</v>
      </c>
      <c r="K16" s="349">
        <v>4200</v>
      </c>
      <c r="L16" s="349">
        <v>3150</v>
      </c>
      <c r="M16" s="385">
        <v>24502</v>
      </c>
      <c r="N16" s="385">
        <v>0</v>
      </c>
      <c r="O16" s="385">
        <v>0</v>
      </c>
    </row>
    <row r="17" spans="1:16" ht="13.5" customHeight="1">
      <c r="A17" s="490"/>
      <c r="B17" s="491"/>
      <c r="C17" s="491"/>
      <c r="D17" s="491"/>
      <c r="E17" s="491"/>
      <c r="F17" s="491"/>
      <c r="G17" s="491"/>
      <c r="H17" s="491"/>
      <c r="I17" s="491"/>
      <c r="J17" s="491"/>
      <c r="K17" s="491"/>
      <c r="L17" s="491"/>
      <c r="M17" s="491"/>
      <c r="N17" s="491"/>
      <c r="O17" s="492"/>
    </row>
    <row r="18" spans="1:16" ht="33" customHeight="1">
      <c r="A18" s="464" t="s">
        <v>731</v>
      </c>
      <c r="B18" s="465"/>
      <c r="C18" s="465"/>
      <c r="D18" s="465"/>
      <c r="E18" s="465"/>
      <c r="F18" s="465"/>
      <c r="G18" s="465"/>
      <c r="H18" s="465"/>
      <c r="I18" s="465"/>
      <c r="J18" s="465"/>
      <c r="K18" s="465"/>
      <c r="L18" s="465"/>
      <c r="M18" s="465"/>
      <c r="N18" s="465"/>
      <c r="O18" s="466"/>
    </row>
    <row r="19" spans="1:16" ht="32.25" customHeight="1">
      <c r="A19" s="464" t="s">
        <v>157</v>
      </c>
      <c r="B19" s="465"/>
      <c r="C19" s="465"/>
      <c r="D19" s="465"/>
      <c r="E19" s="465"/>
      <c r="F19" s="465"/>
      <c r="G19" s="465"/>
      <c r="H19" s="465"/>
      <c r="I19" s="465"/>
      <c r="J19" s="465"/>
      <c r="K19" s="465"/>
      <c r="L19" s="465"/>
      <c r="M19" s="465"/>
      <c r="N19" s="465"/>
      <c r="O19" s="466"/>
    </row>
    <row r="20" spans="1:16" ht="28.5" customHeight="1">
      <c r="A20" s="467" t="s">
        <v>766</v>
      </c>
      <c r="B20" s="468"/>
      <c r="C20" s="468"/>
      <c r="D20" s="468"/>
      <c r="E20" s="468"/>
      <c r="F20" s="468"/>
      <c r="G20" s="468"/>
      <c r="H20" s="468"/>
      <c r="I20" s="468"/>
      <c r="J20" s="468"/>
      <c r="K20" s="468"/>
      <c r="L20" s="468"/>
      <c r="M20" s="468"/>
      <c r="N20" s="468"/>
      <c r="O20" s="469"/>
    </row>
    <row r="21" spans="1:16" ht="30.75" customHeight="1">
      <c r="A21" s="467" t="s">
        <v>732</v>
      </c>
      <c r="B21" s="468"/>
      <c r="C21" s="468"/>
      <c r="D21" s="468"/>
      <c r="E21" s="468"/>
      <c r="F21" s="468"/>
      <c r="G21" s="468"/>
      <c r="H21" s="468"/>
      <c r="I21" s="468"/>
      <c r="J21" s="468"/>
      <c r="K21" s="468"/>
      <c r="L21" s="468"/>
      <c r="M21" s="468"/>
      <c r="N21" s="468"/>
      <c r="O21" s="469"/>
    </row>
    <row r="22" spans="1:16" ht="33.75" customHeight="1">
      <c r="A22" s="467" t="s">
        <v>770</v>
      </c>
      <c r="B22" s="468"/>
      <c r="C22" s="468"/>
      <c r="D22" s="468"/>
      <c r="E22" s="468"/>
      <c r="F22" s="468"/>
      <c r="G22" s="468"/>
      <c r="H22" s="468"/>
      <c r="I22" s="468"/>
      <c r="J22" s="468"/>
      <c r="K22" s="468"/>
      <c r="L22" s="468"/>
      <c r="M22" s="468"/>
      <c r="N22" s="468"/>
      <c r="O22" s="469"/>
    </row>
    <row r="23" spans="1:16" ht="33.75" customHeight="1">
      <c r="A23" s="467" t="s">
        <v>767</v>
      </c>
      <c r="B23" s="468"/>
      <c r="C23" s="468"/>
      <c r="D23" s="468"/>
      <c r="E23" s="468"/>
      <c r="F23" s="468"/>
      <c r="G23" s="468"/>
      <c r="H23" s="468"/>
      <c r="I23" s="468"/>
      <c r="J23" s="468"/>
      <c r="K23" s="468"/>
      <c r="L23" s="468"/>
      <c r="M23" s="468"/>
      <c r="N23" s="468"/>
      <c r="O23" s="469"/>
    </row>
    <row r="24" spans="1:16" ht="33.75" customHeight="1">
      <c r="A24" s="467" t="s">
        <v>768</v>
      </c>
      <c r="B24" s="468"/>
      <c r="C24" s="468"/>
      <c r="D24" s="468"/>
      <c r="E24" s="468"/>
      <c r="F24" s="468"/>
      <c r="G24" s="468"/>
      <c r="H24" s="468"/>
      <c r="I24" s="468"/>
      <c r="J24" s="468"/>
      <c r="K24" s="468"/>
      <c r="L24" s="468"/>
      <c r="M24" s="468"/>
      <c r="N24" s="468"/>
      <c r="O24" s="469"/>
    </row>
    <row r="25" spans="1:16" ht="44.25" customHeight="1">
      <c r="A25" s="467" t="s">
        <v>769</v>
      </c>
      <c r="B25" s="468"/>
      <c r="C25" s="468"/>
      <c r="D25" s="468"/>
      <c r="E25" s="468"/>
      <c r="F25" s="468"/>
      <c r="G25" s="468"/>
      <c r="H25" s="468"/>
      <c r="I25" s="468"/>
      <c r="J25" s="468"/>
      <c r="K25" s="468"/>
      <c r="L25" s="468"/>
      <c r="M25" s="468"/>
      <c r="N25" s="468"/>
      <c r="O25" s="469"/>
    </row>
    <row r="26" spans="1:16" ht="21" customHeight="1">
      <c r="A26" s="464" t="s">
        <v>158</v>
      </c>
      <c r="B26" s="465"/>
      <c r="C26" s="465"/>
      <c r="D26" s="465"/>
      <c r="E26" s="465"/>
      <c r="F26" s="465"/>
      <c r="G26" s="465"/>
      <c r="H26" s="465"/>
      <c r="I26" s="465"/>
      <c r="J26" s="465"/>
      <c r="K26" s="465"/>
      <c r="L26" s="465"/>
      <c r="M26" s="465"/>
      <c r="N26" s="465"/>
      <c r="O26" s="466"/>
      <c r="P26" s="151"/>
    </row>
    <row r="27" spans="1:16">
      <c r="A27" s="464" t="s">
        <v>692</v>
      </c>
      <c r="B27" s="465"/>
      <c r="C27" s="465"/>
      <c r="D27" s="465"/>
      <c r="E27" s="465"/>
      <c r="F27" s="465"/>
      <c r="G27" s="465"/>
      <c r="H27" s="465"/>
      <c r="I27" s="465"/>
      <c r="J27" s="465"/>
      <c r="K27" s="465"/>
      <c r="L27" s="465"/>
      <c r="M27" s="465"/>
      <c r="N27" s="465"/>
      <c r="O27" s="466"/>
    </row>
    <row r="28" spans="1:16" ht="29.25" customHeight="1">
      <c r="A28" s="358" t="s">
        <v>728</v>
      </c>
      <c r="B28" s="358" t="s">
        <v>695</v>
      </c>
      <c r="C28" s="358" t="s">
        <v>728</v>
      </c>
      <c r="D28" s="358" t="s">
        <v>717</v>
      </c>
      <c r="E28" s="358" t="s">
        <v>728</v>
      </c>
      <c r="F28" s="358" t="s">
        <v>685</v>
      </c>
      <c r="G28" s="358"/>
      <c r="H28" s="350" t="s">
        <v>629</v>
      </c>
      <c r="I28" s="358" t="s">
        <v>733</v>
      </c>
      <c r="J28" s="358" t="s">
        <v>734</v>
      </c>
      <c r="K28" s="358">
        <v>910</v>
      </c>
      <c r="L28" s="358">
        <v>682</v>
      </c>
      <c r="M28" s="377">
        <v>3849360</v>
      </c>
      <c r="N28" s="377">
        <v>1464836.64</v>
      </c>
      <c r="O28" s="377">
        <v>1463247.97</v>
      </c>
    </row>
    <row r="29" spans="1:16">
      <c r="A29" s="490"/>
      <c r="B29" s="491"/>
      <c r="C29" s="491"/>
      <c r="D29" s="491"/>
      <c r="E29" s="491"/>
      <c r="F29" s="491"/>
      <c r="G29" s="491"/>
      <c r="H29" s="491"/>
      <c r="I29" s="491"/>
      <c r="J29" s="491"/>
      <c r="K29" s="491"/>
      <c r="L29" s="491"/>
      <c r="M29" s="491"/>
      <c r="N29" s="491"/>
      <c r="O29" s="492"/>
    </row>
    <row r="30" spans="1:16" ht="51.75" customHeight="1">
      <c r="A30" s="467" t="s">
        <v>735</v>
      </c>
      <c r="B30" s="468"/>
      <c r="C30" s="468"/>
      <c r="D30" s="468"/>
      <c r="E30" s="468"/>
      <c r="F30" s="468"/>
      <c r="G30" s="468"/>
      <c r="H30" s="468"/>
      <c r="I30" s="468"/>
      <c r="J30" s="468"/>
      <c r="K30" s="468"/>
      <c r="L30" s="468"/>
      <c r="M30" s="468"/>
      <c r="N30" s="468"/>
      <c r="O30" s="469"/>
    </row>
    <row r="31" spans="1:16" ht="28.5" customHeight="1">
      <c r="A31" s="464" t="s">
        <v>157</v>
      </c>
      <c r="B31" s="465"/>
      <c r="C31" s="465"/>
      <c r="D31" s="465"/>
      <c r="E31" s="465"/>
      <c r="F31" s="465"/>
      <c r="G31" s="465"/>
      <c r="H31" s="465"/>
      <c r="I31" s="465"/>
      <c r="J31" s="465"/>
      <c r="K31" s="465"/>
      <c r="L31" s="465"/>
      <c r="M31" s="465"/>
      <c r="N31" s="465"/>
      <c r="O31" s="466"/>
    </row>
    <row r="32" spans="1:16" ht="38.25" customHeight="1">
      <c r="A32" s="397" t="s">
        <v>736</v>
      </c>
      <c r="B32" s="463"/>
      <c r="C32" s="463"/>
      <c r="D32" s="463"/>
      <c r="E32" s="463"/>
      <c r="F32" s="463"/>
      <c r="G32" s="463"/>
      <c r="H32" s="463"/>
      <c r="I32" s="463"/>
      <c r="J32" s="463"/>
      <c r="K32" s="463"/>
      <c r="L32" s="463"/>
      <c r="M32" s="463"/>
      <c r="N32" s="463"/>
      <c r="O32" s="398"/>
    </row>
    <row r="33" spans="1:15" ht="31.5" customHeight="1">
      <c r="A33" s="397" t="s">
        <v>772</v>
      </c>
      <c r="B33" s="463"/>
      <c r="C33" s="463"/>
      <c r="D33" s="463"/>
      <c r="E33" s="463"/>
      <c r="F33" s="463"/>
      <c r="G33" s="463"/>
      <c r="H33" s="463"/>
      <c r="I33" s="463"/>
      <c r="J33" s="463"/>
      <c r="K33" s="463"/>
      <c r="L33" s="463"/>
      <c r="M33" s="463"/>
      <c r="N33" s="463"/>
      <c r="O33" s="398"/>
    </row>
    <row r="34" spans="1:15" ht="31.5" customHeight="1">
      <c r="A34" s="397" t="s">
        <v>773</v>
      </c>
      <c r="B34" s="463"/>
      <c r="C34" s="463"/>
      <c r="D34" s="463"/>
      <c r="E34" s="463"/>
      <c r="F34" s="463"/>
      <c r="G34" s="463"/>
      <c r="H34" s="463"/>
      <c r="I34" s="463"/>
      <c r="J34" s="463"/>
      <c r="K34" s="463"/>
      <c r="L34" s="463"/>
      <c r="M34" s="463"/>
      <c r="N34" s="463"/>
      <c r="O34" s="398"/>
    </row>
    <row r="35" spans="1:15" ht="29.25" customHeight="1">
      <c r="A35" s="464" t="s">
        <v>158</v>
      </c>
      <c r="B35" s="465"/>
      <c r="C35" s="465"/>
      <c r="D35" s="465"/>
      <c r="E35" s="465"/>
      <c r="F35" s="465"/>
      <c r="G35" s="465"/>
      <c r="H35" s="465"/>
      <c r="I35" s="465"/>
      <c r="J35" s="465"/>
      <c r="K35" s="465"/>
      <c r="L35" s="465"/>
      <c r="M35" s="465"/>
      <c r="N35" s="465"/>
      <c r="O35" s="466"/>
    </row>
    <row r="36" spans="1:15" ht="44.25" customHeight="1">
      <c r="A36" s="493" t="s">
        <v>737</v>
      </c>
      <c r="B36" s="494"/>
      <c r="C36" s="494"/>
      <c r="D36" s="494"/>
      <c r="E36" s="494"/>
      <c r="F36" s="494"/>
      <c r="G36" s="494"/>
      <c r="H36" s="494"/>
      <c r="I36" s="494"/>
      <c r="J36" s="494"/>
      <c r="K36" s="494"/>
      <c r="L36" s="494"/>
      <c r="M36" s="494"/>
      <c r="N36" s="494"/>
      <c r="O36" s="495"/>
    </row>
  </sheetData>
  <mergeCells count="40">
    <mergeCell ref="A1:O1"/>
    <mergeCell ref="A3:O3"/>
    <mergeCell ref="A4:O4"/>
    <mergeCell ref="A5:A6"/>
    <mergeCell ref="B5:B6"/>
    <mergeCell ref="C5:C6"/>
    <mergeCell ref="D5:D6"/>
    <mergeCell ref="E5:E6"/>
    <mergeCell ref="F5:F6"/>
    <mergeCell ref="G5:G6"/>
    <mergeCell ref="A25:O25"/>
    <mergeCell ref="A17:O17"/>
    <mergeCell ref="A18:O18"/>
    <mergeCell ref="A13:O13"/>
    <mergeCell ref="H5:H6"/>
    <mergeCell ref="I5:I6"/>
    <mergeCell ref="J5:L5"/>
    <mergeCell ref="M5:O5"/>
    <mergeCell ref="A8:O8"/>
    <mergeCell ref="A35:O35"/>
    <mergeCell ref="A36:O36"/>
    <mergeCell ref="A9:O9"/>
    <mergeCell ref="A10:O10"/>
    <mergeCell ref="A11:O11"/>
    <mergeCell ref="A12:O12"/>
    <mergeCell ref="A14:O14"/>
    <mergeCell ref="A19:O19"/>
    <mergeCell ref="A20:O20"/>
    <mergeCell ref="A21:O21"/>
    <mergeCell ref="A22:O22"/>
    <mergeCell ref="A26:O26"/>
    <mergeCell ref="A29:O29"/>
    <mergeCell ref="A23:O23"/>
    <mergeCell ref="A24:O24"/>
    <mergeCell ref="A27:O27"/>
    <mergeCell ref="A33:O33"/>
    <mergeCell ref="A34:O34"/>
    <mergeCell ref="A30:O30"/>
    <mergeCell ref="A31:O31"/>
    <mergeCell ref="A32:O32"/>
  </mergeCells>
  <printOptions horizontalCentered="1"/>
  <pageMargins left="0.39370078740157483" right="0.39370078740157483" top="1.3779527559055118" bottom="0.39370078740157483" header="0.19685039370078741" footer="0.19685039370078741"/>
  <pageSetup scale="65" orientation="landscape" r:id="rId1"/>
  <headerFooter alignWithMargins="0">
    <oddHeader>&amp;C&amp;G</oddHeader>
    <oddFooter>&amp;C&amp;G</oddFooter>
  </headerFooter>
  <ignoredErrors>
    <ignoredError sqref="A7:B7 A16:G16 J16 A28:G28 H7:O7 C7:F7 J28" numberStoredAsText="1"/>
  </ignoredErrors>
  <legacyDrawingHF r:id="rId2"/>
</worksheet>
</file>

<file path=xl/worksheets/sheet15.xml><?xml version="1.0" encoding="utf-8"?>
<worksheet xmlns="http://schemas.openxmlformats.org/spreadsheetml/2006/main" xmlns:r="http://schemas.openxmlformats.org/officeDocument/2006/relationships">
  <sheetPr codeName="Hoja15"/>
  <dimension ref="A1:O25"/>
  <sheetViews>
    <sheetView showGridLines="0" topLeftCell="A13" zoomScale="90" zoomScaleNormal="90" workbookViewId="0">
      <selection activeCell="L38" sqref="L38"/>
    </sheetView>
  </sheetViews>
  <sheetFormatPr baseColWidth="10" defaultColWidth="11.42578125" defaultRowHeight="13.5"/>
  <cols>
    <col min="1" max="7" width="5" style="353" customWidth="1"/>
    <col min="8" max="8" width="60.7109375" style="353" customWidth="1"/>
    <col min="9" max="9" width="10.7109375" style="353" customWidth="1"/>
    <col min="10" max="10" width="12.7109375" style="353" customWidth="1"/>
    <col min="11" max="11" width="15.28515625" style="353" customWidth="1"/>
    <col min="12" max="12" width="12.7109375" style="353" customWidth="1"/>
    <col min="13" max="13" width="19.85546875" style="353" customWidth="1"/>
    <col min="14" max="15" width="18.42578125" style="353" customWidth="1"/>
    <col min="16" max="16384" width="11.42578125" style="353"/>
  </cols>
  <sheetData>
    <row r="1" spans="1:15" ht="34.9" customHeight="1">
      <c r="A1" s="407" t="s">
        <v>150</v>
      </c>
      <c r="B1" s="408"/>
      <c r="C1" s="408"/>
      <c r="D1" s="408"/>
      <c r="E1" s="408"/>
      <c r="F1" s="408"/>
      <c r="G1" s="408"/>
      <c r="H1" s="408"/>
      <c r="I1" s="408"/>
      <c r="J1" s="408"/>
      <c r="K1" s="408"/>
      <c r="L1" s="408"/>
      <c r="M1" s="408"/>
      <c r="N1" s="408"/>
      <c r="O1" s="409"/>
    </row>
    <row r="2" spans="1:15" ht="7.9" customHeight="1">
      <c r="A2" s="159"/>
      <c r="B2" s="159"/>
      <c r="C2" s="159"/>
      <c r="D2" s="159"/>
      <c r="E2" s="159"/>
      <c r="F2" s="159"/>
      <c r="G2" s="159"/>
      <c r="H2" s="159"/>
      <c r="I2" s="159"/>
      <c r="J2" s="159"/>
      <c r="K2" s="159"/>
      <c r="L2" s="159"/>
      <c r="M2" s="159"/>
      <c r="N2" s="159"/>
      <c r="O2" s="159"/>
    </row>
    <row r="3" spans="1:15" ht="19.149999999999999" customHeight="1">
      <c r="A3" s="472" t="s">
        <v>167</v>
      </c>
      <c r="B3" s="473"/>
      <c r="C3" s="473"/>
      <c r="D3" s="473"/>
      <c r="E3" s="473"/>
      <c r="F3" s="473"/>
      <c r="G3" s="473"/>
      <c r="H3" s="473"/>
      <c r="I3" s="473"/>
      <c r="J3" s="473"/>
      <c r="K3" s="473"/>
      <c r="L3" s="473"/>
      <c r="M3" s="473"/>
      <c r="N3" s="473"/>
      <c r="O3" s="474"/>
    </row>
    <row r="4" spans="1:15" ht="19.149999999999999" customHeight="1">
      <c r="A4" s="472" t="s">
        <v>168</v>
      </c>
      <c r="B4" s="473"/>
      <c r="C4" s="473"/>
      <c r="D4" s="473"/>
      <c r="E4" s="473"/>
      <c r="F4" s="473"/>
      <c r="G4" s="473"/>
      <c r="H4" s="473"/>
      <c r="I4" s="473"/>
      <c r="J4" s="473"/>
      <c r="K4" s="473"/>
      <c r="L4" s="473"/>
      <c r="M4" s="473"/>
      <c r="N4" s="473"/>
      <c r="O4" s="474"/>
    </row>
    <row r="5" spans="1:15" ht="19.899999999999999" customHeight="1">
      <c r="A5" s="405" t="s">
        <v>91</v>
      </c>
      <c r="B5" s="405" t="s">
        <v>151</v>
      </c>
      <c r="C5" s="405" t="s">
        <v>42</v>
      </c>
      <c r="D5" s="405" t="s">
        <v>39</v>
      </c>
      <c r="E5" s="405" t="s">
        <v>40</v>
      </c>
      <c r="F5" s="405" t="s">
        <v>10</v>
      </c>
      <c r="G5" s="405" t="s">
        <v>81</v>
      </c>
      <c r="H5" s="482" t="s">
        <v>11</v>
      </c>
      <c r="I5" s="405" t="s">
        <v>152</v>
      </c>
      <c r="J5" s="423" t="s">
        <v>153</v>
      </c>
      <c r="K5" s="424"/>
      <c r="L5" s="481"/>
      <c r="M5" s="423" t="s">
        <v>154</v>
      </c>
      <c r="N5" s="424"/>
      <c r="O5" s="481"/>
    </row>
    <row r="6" spans="1:15" ht="19.899999999999999" customHeight="1">
      <c r="A6" s="406"/>
      <c r="B6" s="406"/>
      <c r="C6" s="406"/>
      <c r="D6" s="406"/>
      <c r="E6" s="406"/>
      <c r="F6" s="406"/>
      <c r="G6" s="406"/>
      <c r="H6" s="483"/>
      <c r="I6" s="406"/>
      <c r="J6" s="296" t="s">
        <v>155</v>
      </c>
      <c r="K6" s="296" t="s">
        <v>159</v>
      </c>
      <c r="L6" s="296" t="s">
        <v>156</v>
      </c>
      <c r="M6" s="296" t="s">
        <v>99</v>
      </c>
      <c r="N6" s="296" t="s">
        <v>143</v>
      </c>
      <c r="O6" s="296" t="s">
        <v>19</v>
      </c>
    </row>
    <row r="7" spans="1:15" ht="27" customHeight="1">
      <c r="A7" s="358" t="s">
        <v>683</v>
      </c>
      <c r="B7" s="358" t="s">
        <v>695</v>
      </c>
      <c r="C7" s="358" t="s">
        <v>682</v>
      </c>
      <c r="D7" s="358" t="s">
        <v>727</v>
      </c>
      <c r="E7" s="358" t="s">
        <v>683</v>
      </c>
      <c r="F7" s="358" t="s">
        <v>774</v>
      </c>
      <c r="G7" s="358"/>
      <c r="H7" s="350" t="s">
        <v>617</v>
      </c>
      <c r="I7" s="358" t="s">
        <v>618</v>
      </c>
      <c r="J7" s="358" t="s">
        <v>682</v>
      </c>
      <c r="K7" s="358" t="s">
        <v>682</v>
      </c>
      <c r="L7" s="375">
        <v>1</v>
      </c>
      <c r="M7" s="376">
        <v>90242968</v>
      </c>
      <c r="N7" s="376">
        <v>65323733.549999982</v>
      </c>
      <c r="O7" s="376">
        <v>64908651.009999983</v>
      </c>
    </row>
    <row r="8" spans="1:15" ht="18.75" customHeight="1">
      <c r="A8" s="490"/>
      <c r="B8" s="491"/>
      <c r="C8" s="491"/>
      <c r="D8" s="491"/>
      <c r="E8" s="491"/>
      <c r="F8" s="491"/>
      <c r="G8" s="491"/>
      <c r="H8" s="491"/>
      <c r="I8" s="491"/>
      <c r="J8" s="491"/>
      <c r="K8" s="491"/>
      <c r="L8" s="491"/>
      <c r="M8" s="491"/>
      <c r="N8" s="491"/>
      <c r="O8" s="492"/>
    </row>
    <row r="9" spans="1:15" ht="34.5" customHeight="1">
      <c r="A9" s="399" t="s">
        <v>775</v>
      </c>
      <c r="B9" s="496"/>
      <c r="C9" s="496"/>
      <c r="D9" s="496"/>
      <c r="E9" s="496"/>
      <c r="F9" s="496"/>
      <c r="G9" s="496"/>
      <c r="H9" s="496"/>
      <c r="I9" s="496"/>
      <c r="J9" s="496"/>
      <c r="K9" s="496"/>
      <c r="L9" s="496"/>
      <c r="M9" s="496"/>
      <c r="N9" s="496"/>
      <c r="O9" s="400"/>
    </row>
    <row r="10" spans="1:15" ht="27.75" customHeight="1">
      <c r="A10" s="487" t="s">
        <v>157</v>
      </c>
      <c r="B10" s="488"/>
      <c r="C10" s="488"/>
      <c r="D10" s="488"/>
      <c r="E10" s="488"/>
      <c r="F10" s="488"/>
      <c r="G10" s="488"/>
      <c r="H10" s="488"/>
      <c r="I10" s="488"/>
      <c r="J10" s="488"/>
      <c r="K10" s="488"/>
      <c r="L10" s="488"/>
      <c r="M10" s="488"/>
      <c r="N10" s="488"/>
      <c r="O10" s="489"/>
    </row>
    <row r="11" spans="1:15" ht="126.75" customHeight="1">
      <c r="A11" s="498" t="s">
        <v>776</v>
      </c>
      <c r="B11" s="499"/>
      <c r="C11" s="499"/>
      <c r="D11" s="499"/>
      <c r="E11" s="499"/>
      <c r="F11" s="499"/>
      <c r="G11" s="499"/>
      <c r="H11" s="499"/>
      <c r="I11" s="499"/>
      <c r="J11" s="499"/>
      <c r="K11" s="499"/>
      <c r="L11" s="499"/>
      <c r="M11" s="499"/>
      <c r="N11" s="499"/>
      <c r="O11" s="500"/>
    </row>
    <row r="12" spans="1:15" ht="139.5" customHeight="1">
      <c r="A12" s="399" t="s">
        <v>788</v>
      </c>
      <c r="B12" s="496"/>
      <c r="C12" s="496"/>
      <c r="D12" s="496"/>
      <c r="E12" s="496"/>
      <c r="F12" s="496"/>
      <c r="G12" s="496"/>
      <c r="H12" s="496"/>
      <c r="I12" s="496"/>
      <c r="J12" s="496"/>
      <c r="K12" s="496"/>
      <c r="L12" s="496"/>
      <c r="M12" s="496"/>
      <c r="N12" s="496"/>
      <c r="O12" s="400"/>
    </row>
    <row r="13" spans="1:15" ht="37.5" customHeight="1">
      <c r="A13" s="487" t="s">
        <v>158</v>
      </c>
      <c r="B13" s="488"/>
      <c r="C13" s="488"/>
      <c r="D13" s="488"/>
      <c r="E13" s="488"/>
      <c r="F13" s="488"/>
      <c r="G13" s="488"/>
      <c r="H13" s="488"/>
      <c r="I13" s="488"/>
      <c r="J13" s="488"/>
      <c r="K13" s="488"/>
      <c r="L13" s="488"/>
      <c r="M13" s="488"/>
      <c r="N13" s="488"/>
      <c r="O13" s="489"/>
    </row>
    <row r="14" spans="1:15" ht="114.75" customHeight="1">
      <c r="A14" s="399" t="s">
        <v>777</v>
      </c>
      <c r="B14" s="496"/>
      <c r="C14" s="496"/>
      <c r="D14" s="496"/>
      <c r="E14" s="496"/>
      <c r="F14" s="496"/>
      <c r="G14" s="496"/>
      <c r="H14" s="496"/>
      <c r="I14" s="496"/>
      <c r="J14" s="496"/>
      <c r="K14" s="496"/>
      <c r="L14" s="496"/>
      <c r="M14" s="496"/>
      <c r="N14" s="496"/>
      <c r="O14" s="400"/>
    </row>
    <row r="15" spans="1:15" ht="101.25" customHeight="1">
      <c r="A15" s="399" t="s">
        <v>785</v>
      </c>
      <c r="B15" s="496"/>
      <c r="C15" s="496"/>
      <c r="D15" s="496"/>
      <c r="E15" s="496"/>
      <c r="F15" s="496"/>
      <c r="G15" s="496"/>
      <c r="H15" s="496"/>
      <c r="I15" s="496"/>
      <c r="J15" s="496"/>
      <c r="K15" s="496"/>
      <c r="L15" s="496"/>
      <c r="M15" s="496"/>
      <c r="N15" s="496"/>
      <c r="O15" s="400"/>
    </row>
    <row r="16" spans="1:15" ht="54.75" customHeight="1">
      <c r="A16" s="399" t="s">
        <v>779</v>
      </c>
      <c r="B16" s="496"/>
      <c r="C16" s="496"/>
      <c r="D16" s="496"/>
      <c r="E16" s="496"/>
      <c r="F16" s="496"/>
      <c r="G16" s="496"/>
      <c r="H16" s="496"/>
      <c r="I16" s="496"/>
      <c r="J16" s="496"/>
      <c r="K16" s="496"/>
      <c r="L16" s="496"/>
      <c r="M16" s="496"/>
      <c r="N16" s="496"/>
      <c r="O16" s="400"/>
    </row>
    <row r="17" spans="1:15" ht="54" customHeight="1">
      <c r="A17" s="399" t="s">
        <v>780</v>
      </c>
      <c r="B17" s="496"/>
      <c r="C17" s="496"/>
      <c r="D17" s="496"/>
      <c r="E17" s="496"/>
      <c r="F17" s="496"/>
      <c r="G17" s="496"/>
      <c r="H17" s="496"/>
      <c r="I17" s="496"/>
      <c r="J17" s="496"/>
      <c r="K17" s="496"/>
      <c r="L17" s="496"/>
      <c r="M17" s="496"/>
      <c r="N17" s="496"/>
      <c r="O17" s="400"/>
    </row>
    <row r="18" spans="1:15" ht="72" customHeight="1">
      <c r="A18" s="399" t="s">
        <v>778</v>
      </c>
      <c r="B18" s="496"/>
      <c r="C18" s="496"/>
      <c r="D18" s="496"/>
      <c r="E18" s="496"/>
      <c r="F18" s="496"/>
      <c r="G18" s="496"/>
      <c r="H18" s="496"/>
      <c r="I18" s="496"/>
      <c r="J18" s="496"/>
      <c r="K18" s="496"/>
      <c r="L18" s="496"/>
      <c r="M18" s="496"/>
      <c r="N18" s="496"/>
      <c r="O18" s="400"/>
    </row>
    <row r="19" spans="1:15" ht="37.5" customHeight="1">
      <c r="A19" s="399" t="s">
        <v>781</v>
      </c>
      <c r="B19" s="496"/>
      <c r="C19" s="496"/>
      <c r="D19" s="496"/>
      <c r="E19" s="496"/>
      <c r="F19" s="496"/>
      <c r="G19" s="496"/>
      <c r="H19" s="496"/>
      <c r="I19" s="496"/>
      <c r="J19" s="496"/>
      <c r="K19" s="496"/>
      <c r="L19" s="496"/>
      <c r="M19" s="496"/>
      <c r="N19" s="496"/>
      <c r="O19" s="400"/>
    </row>
    <row r="20" spans="1:15" ht="35.25" customHeight="1">
      <c r="A20" s="399" t="s">
        <v>783</v>
      </c>
      <c r="B20" s="496"/>
      <c r="C20" s="496"/>
      <c r="D20" s="496"/>
      <c r="E20" s="496"/>
      <c r="F20" s="496"/>
      <c r="G20" s="496"/>
      <c r="H20" s="496"/>
      <c r="I20" s="496"/>
      <c r="J20" s="496"/>
      <c r="K20" s="496"/>
      <c r="L20" s="496"/>
      <c r="M20" s="496"/>
      <c r="N20" s="496"/>
      <c r="O20" s="400"/>
    </row>
    <row r="21" spans="1:15" ht="35.25" customHeight="1">
      <c r="A21" s="399" t="s">
        <v>786</v>
      </c>
      <c r="B21" s="496"/>
      <c r="C21" s="496"/>
      <c r="D21" s="496"/>
      <c r="E21" s="496"/>
      <c r="F21" s="496"/>
      <c r="G21" s="496"/>
      <c r="H21" s="496"/>
      <c r="I21" s="496"/>
      <c r="J21" s="496"/>
      <c r="K21" s="496"/>
      <c r="L21" s="496"/>
      <c r="M21" s="496"/>
      <c r="N21" s="496"/>
      <c r="O21" s="400"/>
    </row>
    <row r="22" spans="1:15" ht="60" customHeight="1">
      <c r="A22" s="399" t="s">
        <v>787</v>
      </c>
      <c r="B22" s="496"/>
      <c r="C22" s="496"/>
      <c r="D22" s="496"/>
      <c r="E22" s="496"/>
      <c r="F22" s="496"/>
      <c r="G22" s="496"/>
      <c r="H22" s="496"/>
      <c r="I22" s="496"/>
      <c r="J22" s="496"/>
      <c r="K22" s="496"/>
      <c r="L22" s="496"/>
      <c r="M22" s="496"/>
      <c r="N22" s="496"/>
      <c r="O22" s="400"/>
    </row>
    <row r="23" spans="1:15" ht="56.25" customHeight="1">
      <c r="A23" s="399" t="s">
        <v>789</v>
      </c>
      <c r="B23" s="496"/>
      <c r="C23" s="496"/>
      <c r="D23" s="496"/>
      <c r="E23" s="496"/>
      <c r="F23" s="496"/>
      <c r="G23" s="496"/>
      <c r="H23" s="496"/>
      <c r="I23" s="496"/>
      <c r="J23" s="496"/>
      <c r="K23" s="496"/>
      <c r="L23" s="496"/>
      <c r="M23" s="496"/>
      <c r="N23" s="496"/>
      <c r="O23" s="400"/>
    </row>
    <row r="24" spans="1:15" ht="35.25" customHeight="1">
      <c r="A24" s="399" t="s">
        <v>784</v>
      </c>
      <c r="B24" s="496"/>
      <c r="C24" s="496"/>
      <c r="D24" s="496"/>
      <c r="E24" s="496"/>
      <c r="F24" s="496"/>
      <c r="G24" s="496"/>
      <c r="H24" s="496"/>
      <c r="I24" s="496"/>
      <c r="J24" s="496"/>
      <c r="K24" s="496"/>
      <c r="L24" s="496"/>
      <c r="M24" s="496"/>
      <c r="N24" s="496"/>
      <c r="O24" s="400"/>
    </row>
    <row r="25" spans="1:15" ht="74.25" customHeight="1">
      <c r="A25" s="403" t="s">
        <v>782</v>
      </c>
      <c r="B25" s="497"/>
      <c r="C25" s="497"/>
      <c r="D25" s="497"/>
      <c r="E25" s="497"/>
      <c r="F25" s="497"/>
      <c r="G25" s="497"/>
      <c r="H25" s="497"/>
      <c r="I25" s="497"/>
      <c r="J25" s="497"/>
      <c r="K25" s="497"/>
      <c r="L25" s="497"/>
      <c r="M25" s="497"/>
      <c r="N25" s="497"/>
      <c r="O25" s="404"/>
    </row>
  </sheetData>
  <mergeCells count="32">
    <mergeCell ref="A1:O1"/>
    <mergeCell ref="A3:O3"/>
    <mergeCell ref="A4:O4"/>
    <mergeCell ref="A5:A6"/>
    <mergeCell ref="B5:B6"/>
    <mergeCell ref="C5:C6"/>
    <mergeCell ref="D5:D6"/>
    <mergeCell ref="E5:E6"/>
    <mergeCell ref="F5:F6"/>
    <mergeCell ref="G5:G6"/>
    <mergeCell ref="A10:O10"/>
    <mergeCell ref="A11:O11"/>
    <mergeCell ref="A12:O12"/>
    <mergeCell ref="H5:H6"/>
    <mergeCell ref="I5:I6"/>
    <mergeCell ref="J5:L5"/>
    <mergeCell ref="M5:O5"/>
    <mergeCell ref="A8:O8"/>
    <mergeCell ref="A9:O9"/>
    <mergeCell ref="A19:O19"/>
    <mergeCell ref="A18:O18"/>
    <mergeCell ref="A25:O25"/>
    <mergeCell ref="A20:O20"/>
    <mergeCell ref="A24:O24"/>
    <mergeCell ref="A22:O22"/>
    <mergeCell ref="A23:O23"/>
    <mergeCell ref="A21:O21"/>
    <mergeCell ref="A13:O13"/>
    <mergeCell ref="A14:O14"/>
    <mergeCell ref="A17:O17"/>
    <mergeCell ref="A15:O15"/>
    <mergeCell ref="A16:O16"/>
  </mergeCells>
  <printOptions horizontalCentered="1"/>
  <pageMargins left="0.39370078740157483" right="0.39370078740157483" top="1.3779527559055118" bottom="0.39370078740157483" header="0.19685039370078741" footer="0.19685039370078741"/>
  <pageSetup scale="65" orientation="landscape" r:id="rId1"/>
  <headerFooter alignWithMargins="0">
    <oddHeader>&amp;C&amp;G</oddHeader>
    <oddFooter>&amp;C&amp;G</oddFooter>
  </headerFooter>
  <ignoredErrors>
    <ignoredError sqref="A7:G7 J7 L7" numberStoredAsText="1"/>
  </ignoredErrors>
  <legacyDrawingHF r:id="rId2"/>
</worksheet>
</file>

<file path=xl/worksheets/sheet16.xml><?xml version="1.0" encoding="utf-8"?>
<worksheet xmlns="http://schemas.openxmlformats.org/spreadsheetml/2006/main" xmlns:r="http://schemas.openxmlformats.org/officeDocument/2006/relationships">
  <sheetPr codeName="Hoja16"/>
  <dimension ref="A1:T16"/>
  <sheetViews>
    <sheetView showGridLines="0" zoomScaleNormal="100" zoomScaleSheetLayoutView="70" workbookViewId="0">
      <selection activeCell="A25" sqref="A25"/>
    </sheetView>
  </sheetViews>
  <sheetFormatPr baseColWidth="10" defaultColWidth="11.42578125" defaultRowHeight="13.5"/>
  <cols>
    <col min="1" max="1" width="50" style="228" customWidth="1"/>
    <col min="2" max="2" width="6.5703125" style="228" customWidth="1"/>
    <col min="3" max="3" width="90.7109375" style="228" customWidth="1"/>
    <col min="4" max="16384" width="11.42578125" style="228"/>
  </cols>
  <sheetData>
    <row r="1" spans="1:20" ht="35.1" customHeight="1">
      <c r="A1" s="407" t="s">
        <v>96</v>
      </c>
      <c r="B1" s="408"/>
      <c r="C1" s="409"/>
    </row>
    <row r="2" spans="1:20" ht="6" customHeight="1">
      <c r="C2" s="234"/>
    </row>
    <row r="3" spans="1:20" s="234" customFormat="1" ht="20.100000000000001" customHeight="1">
      <c r="A3" s="410" t="s">
        <v>167</v>
      </c>
      <c r="B3" s="411"/>
      <c r="C3" s="412"/>
      <c r="D3" s="235"/>
      <c r="E3" s="235"/>
      <c r="F3" s="235"/>
      <c r="G3" s="235"/>
      <c r="H3" s="235"/>
      <c r="I3" s="235"/>
      <c r="J3" s="235"/>
      <c r="K3" s="235"/>
      <c r="L3" s="235"/>
      <c r="M3" s="235"/>
      <c r="N3" s="235"/>
      <c r="O3" s="235"/>
      <c r="P3" s="235"/>
      <c r="Q3" s="235"/>
      <c r="R3" s="235"/>
      <c r="S3" s="235"/>
      <c r="T3" s="235"/>
    </row>
    <row r="4" spans="1:20" s="234" customFormat="1" ht="20.100000000000001" customHeight="1">
      <c r="A4" s="410" t="s">
        <v>168</v>
      </c>
      <c r="B4" s="411"/>
      <c r="C4" s="412"/>
      <c r="D4" s="235"/>
      <c r="E4" s="235"/>
      <c r="F4" s="235"/>
      <c r="G4" s="235"/>
      <c r="H4" s="235"/>
      <c r="I4" s="235"/>
      <c r="J4" s="235"/>
      <c r="K4" s="235"/>
      <c r="L4" s="235"/>
      <c r="M4" s="235"/>
      <c r="N4" s="235"/>
      <c r="O4" s="235"/>
      <c r="P4" s="235"/>
      <c r="Q4" s="235"/>
      <c r="R4" s="235"/>
      <c r="S4" s="235"/>
      <c r="T4" s="235"/>
    </row>
    <row r="5" spans="1:20" s="234" customFormat="1" ht="38.25" customHeight="1">
      <c r="A5" s="410" t="s">
        <v>514</v>
      </c>
      <c r="B5" s="411"/>
      <c r="C5" s="412"/>
      <c r="D5" s="235"/>
      <c r="E5" s="235"/>
      <c r="F5" s="235"/>
      <c r="G5" s="235"/>
      <c r="H5" s="235"/>
      <c r="I5" s="235"/>
      <c r="J5" s="235"/>
      <c r="K5" s="235"/>
      <c r="L5" s="235"/>
      <c r="M5" s="235"/>
      <c r="N5" s="235"/>
      <c r="O5" s="235"/>
      <c r="P5" s="235"/>
      <c r="Q5" s="235"/>
      <c r="R5" s="235"/>
      <c r="S5" s="235"/>
      <c r="T5" s="235"/>
    </row>
    <row r="6" spans="1:20" ht="30" customHeight="1">
      <c r="A6" s="504" t="s">
        <v>98</v>
      </c>
      <c r="B6" s="505"/>
      <c r="C6" s="506"/>
    </row>
    <row r="7" spans="1:20" s="233" customFormat="1" ht="15" customHeight="1">
      <c r="A7" s="100"/>
      <c r="B7" s="87"/>
      <c r="C7" s="236"/>
    </row>
    <row r="8" spans="1:20" s="233" customFormat="1" ht="41.25" customHeight="1">
      <c r="A8" s="501" t="s">
        <v>511</v>
      </c>
      <c r="B8" s="502"/>
      <c r="C8" s="503"/>
    </row>
    <row r="9" spans="1:20" s="233" customFormat="1" ht="71.25" customHeight="1">
      <c r="A9" s="501" t="s">
        <v>512</v>
      </c>
      <c r="B9" s="502"/>
      <c r="C9" s="503"/>
    </row>
    <row r="10" spans="1:20" s="233" customFormat="1" ht="15" customHeight="1">
      <c r="A10" s="507"/>
      <c r="B10" s="508"/>
      <c r="C10" s="509"/>
    </row>
    <row r="11" spans="1:20" s="233" customFormat="1" ht="15" customHeight="1">
      <c r="A11" s="507"/>
      <c r="B11" s="508"/>
      <c r="C11" s="509"/>
    </row>
    <row r="12" spans="1:20" s="233" customFormat="1" ht="15" customHeight="1">
      <c r="A12" s="507"/>
      <c r="B12" s="508"/>
      <c r="C12" s="509"/>
    </row>
    <row r="13" spans="1:20" s="233" customFormat="1" ht="15" customHeight="1">
      <c r="A13" s="510"/>
      <c r="B13" s="511"/>
      <c r="C13" s="512"/>
    </row>
    <row r="15" spans="1:20">
      <c r="A15" s="231"/>
      <c r="B15" s="231"/>
      <c r="C15" s="229"/>
    </row>
    <row r="16" spans="1:20">
      <c r="A16" s="232"/>
      <c r="B16" s="232"/>
      <c r="C16" s="230"/>
    </row>
  </sheetData>
  <mergeCells count="11">
    <mergeCell ref="A11:C11"/>
    <mergeCell ref="A12:C12"/>
    <mergeCell ref="A13:C13"/>
    <mergeCell ref="A9:C9"/>
    <mergeCell ref="A10:C10"/>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sheetPr codeName="Hoja17"/>
  <dimension ref="A1:T13"/>
  <sheetViews>
    <sheetView showGridLines="0" zoomScaleNormal="100" zoomScaleSheetLayoutView="70" workbookViewId="0">
      <selection activeCell="C19" sqref="C19"/>
    </sheetView>
  </sheetViews>
  <sheetFormatPr baseColWidth="10" defaultColWidth="11.42578125" defaultRowHeight="13.5"/>
  <cols>
    <col min="1" max="1" width="50" style="228" customWidth="1"/>
    <col min="2" max="2" width="6.5703125" style="228" customWidth="1"/>
    <col min="3" max="3" width="90.7109375" style="228" customWidth="1"/>
    <col min="4" max="16384" width="11.42578125" style="228"/>
  </cols>
  <sheetData>
    <row r="1" spans="1:20" ht="35.1" customHeight="1">
      <c r="A1" s="407" t="s">
        <v>96</v>
      </c>
      <c r="B1" s="408"/>
      <c r="C1" s="409"/>
    </row>
    <row r="2" spans="1:20" ht="6" customHeight="1">
      <c r="C2" s="234"/>
    </row>
    <row r="3" spans="1:20" s="234" customFormat="1" ht="20.100000000000001" customHeight="1">
      <c r="A3" s="410" t="s">
        <v>167</v>
      </c>
      <c r="B3" s="411"/>
      <c r="C3" s="412"/>
      <c r="D3" s="235"/>
      <c r="E3" s="235"/>
      <c r="F3" s="235"/>
      <c r="G3" s="235"/>
      <c r="H3" s="235"/>
      <c r="I3" s="235"/>
      <c r="J3" s="235"/>
      <c r="K3" s="235"/>
      <c r="L3" s="235"/>
      <c r="M3" s="235"/>
      <c r="N3" s="235"/>
      <c r="O3" s="235"/>
      <c r="P3" s="235"/>
      <c r="Q3" s="235"/>
      <c r="R3" s="235"/>
      <c r="S3" s="235"/>
      <c r="T3" s="235"/>
    </row>
    <row r="4" spans="1:20" s="234" customFormat="1" ht="20.100000000000001" customHeight="1">
      <c r="A4" s="410" t="s">
        <v>168</v>
      </c>
      <c r="B4" s="411"/>
      <c r="C4" s="412"/>
      <c r="D4" s="235"/>
      <c r="E4" s="235"/>
      <c r="F4" s="235"/>
      <c r="G4" s="235"/>
      <c r="H4" s="235"/>
      <c r="I4" s="235"/>
      <c r="J4" s="235"/>
      <c r="K4" s="235"/>
      <c r="L4" s="235"/>
      <c r="M4" s="235"/>
      <c r="N4" s="235"/>
      <c r="O4" s="235"/>
      <c r="P4" s="235"/>
      <c r="Q4" s="235"/>
      <c r="R4" s="235"/>
      <c r="S4" s="235"/>
      <c r="T4" s="235"/>
    </row>
    <row r="5" spans="1:20" s="234" customFormat="1" ht="20.100000000000001" customHeight="1">
      <c r="A5" s="410" t="s">
        <v>513</v>
      </c>
      <c r="B5" s="411"/>
      <c r="C5" s="412"/>
      <c r="D5" s="235"/>
      <c r="E5" s="235"/>
      <c r="F5" s="235"/>
      <c r="G5" s="235"/>
      <c r="H5" s="235"/>
      <c r="I5" s="235"/>
      <c r="J5" s="235"/>
      <c r="K5" s="235"/>
      <c r="L5" s="235"/>
      <c r="M5" s="235"/>
      <c r="N5" s="235"/>
      <c r="O5" s="235"/>
      <c r="P5" s="235"/>
      <c r="Q5" s="235"/>
      <c r="R5" s="235"/>
      <c r="S5" s="235"/>
      <c r="T5" s="235"/>
    </row>
    <row r="6" spans="1:20" ht="30" customHeight="1">
      <c r="A6" s="504" t="s">
        <v>98</v>
      </c>
      <c r="B6" s="505"/>
      <c r="C6" s="506"/>
    </row>
    <row r="7" spans="1:20" s="233" customFormat="1" ht="15" customHeight="1">
      <c r="A7" s="100"/>
      <c r="B7" s="87"/>
      <c r="C7" s="236"/>
    </row>
    <row r="8" spans="1:20" s="233" customFormat="1" ht="128.25" customHeight="1">
      <c r="A8" s="501" t="s">
        <v>509</v>
      </c>
      <c r="B8" s="502"/>
      <c r="C8" s="503"/>
    </row>
    <row r="9" spans="1:20" s="233" customFormat="1" ht="100.5" customHeight="1">
      <c r="A9" s="501" t="s">
        <v>510</v>
      </c>
      <c r="B9" s="502"/>
      <c r="C9" s="503"/>
    </row>
    <row r="10" spans="1:20" s="233" customFormat="1" ht="15" customHeight="1">
      <c r="A10" s="510"/>
      <c r="B10" s="511"/>
      <c r="C10" s="512"/>
    </row>
    <row r="12" spans="1:20">
      <c r="A12" s="231"/>
      <c r="B12" s="231"/>
      <c r="C12" s="229"/>
    </row>
    <row r="13" spans="1:20">
      <c r="A13" s="232"/>
      <c r="B13" s="232"/>
      <c r="C13" s="230"/>
    </row>
  </sheetData>
  <mergeCells count="8">
    <mergeCell ref="A10:C10"/>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sheetPr codeName="Hoja18"/>
  <dimension ref="A1:T14"/>
  <sheetViews>
    <sheetView showGridLines="0" zoomScaleNormal="100" zoomScaleSheetLayoutView="70" workbookViewId="0">
      <selection activeCell="C35" sqref="C35"/>
    </sheetView>
  </sheetViews>
  <sheetFormatPr baseColWidth="10" defaultColWidth="11.42578125" defaultRowHeight="13.5"/>
  <cols>
    <col min="1" max="1" width="50" style="228" customWidth="1"/>
    <col min="2" max="2" width="6.5703125" style="228" customWidth="1"/>
    <col min="3" max="3" width="90.7109375" style="228" customWidth="1"/>
    <col min="4" max="16384" width="11.42578125" style="228"/>
  </cols>
  <sheetData>
    <row r="1" spans="1:20" ht="35.1" customHeight="1">
      <c r="A1" s="407" t="s">
        <v>96</v>
      </c>
      <c r="B1" s="408"/>
      <c r="C1" s="409"/>
    </row>
    <row r="2" spans="1:20" ht="6" customHeight="1">
      <c r="C2" s="234"/>
    </row>
    <row r="3" spans="1:20" s="234" customFormat="1" ht="20.100000000000001" customHeight="1">
      <c r="A3" s="410" t="s">
        <v>167</v>
      </c>
      <c r="B3" s="411"/>
      <c r="C3" s="412"/>
      <c r="D3" s="235"/>
      <c r="E3" s="235"/>
      <c r="F3" s="235"/>
      <c r="G3" s="235"/>
      <c r="H3" s="235"/>
      <c r="I3" s="235"/>
      <c r="J3" s="235"/>
      <c r="K3" s="235"/>
      <c r="L3" s="235"/>
      <c r="M3" s="235"/>
      <c r="N3" s="235"/>
      <c r="O3" s="235"/>
      <c r="P3" s="235"/>
      <c r="Q3" s="235"/>
      <c r="R3" s="235"/>
      <c r="S3" s="235"/>
      <c r="T3" s="235"/>
    </row>
    <row r="4" spans="1:20" s="234" customFormat="1" ht="20.100000000000001" customHeight="1">
      <c r="A4" s="410" t="s">
        <v>168</v>
      </c>
      <c r="B4" s="411"/>
      <c r="C4" s="412"/>
      <c r="D4" s="235"/>
      <c r="E4" s="235"/>
      <c r="F4" s="235"/>
      <c r="G4" s="235"/>
      <c r="H4" s="235"/>
      <c r="I4" s="235"/>
      <c r="J4" s="235"/>
      <c r="K4" s="235"/>
      <c r="L4" s="235"/>
      <c r="M4" s="235"/>
      <c r="N4" s="235"/>
      <c r="O4" s="235"/>
      <c r="P4" s="235"/>
      <c r="Q4" s="235"/>
      <c r="R4" s="235"/>
      <c r="S4" s="235"/>
      <c r="T4" s="235"/>
    </row>
    <row r="5" spans="1:20" s="234" customFormat="1" ht="20.100000000000001" customHeight="1">
      <c r="A5" s="410" t="s">
        <v>515</v>
      </c>
      <c r="B5" s="411"/>
      <c r="C5" s="412"/>
      <c r="D5" s="235"/>
      <c r="E5" s="235"/>
      <c r="F5" s="235"/>
      <c r="G5" s="235"/>
      <c r="H5" s="235"/>
      <c r="I5" s="235"/>
      <c r="J5" s="235"/>
      <c r="K5" s="235"/>
      <c r="L5" s="235"/>
      <c r="M5" s="235"/>
      <c r="N5" s="235"/>
      <c r="O5" s="235"/>
      <c r="P5" s="235"/>
      <c r="Q5" s="235"/>
      <c r="R5" s="235"/>
      <c r="S5" s="235"/>
      <c r="T5" s="235"/>
    </row>
    <row r="6" spans="1:20" ht="30" customHeight="1">
      <c r="A6" s="504" t="s">
        <v>98</v>
      </c>
      <c r="B6" s="505"/>
      <c r="C6" s="506"/>
    </row>
    <row r="7" spans="1:20" s="233" customFormat="1" ht="15" customHeight="1">
      <c r="A7" s="100"/>
      <c r="B7" s="87"/>
      <c r="C7" s="236"/>
    </row>
    <row r="8" spans="1:20" s="233" customFormat="1" ht="61.5" customHeight="1">
      <c r="A8" s="513" t="s">
        <v>508</v>
      </c>
      <c r="B8" s="514"/>
      <c r="C8" s="515"/>
    </row>
    <row r="9" spans="1:20" s="233" customFormat="1" ht="15" customHeight="1">
      <c r="A9" s="507"/>
      <c r="B9" s="508"/>
      <c r="C9" s="509"/>
    </row>
    <row r="10" spans="1:20" s="233" customFormat="1" ht="15" customHeight="1">
      <c r="A10" s="507"/>
      <c r="B10" s="508"/>
      <c r="C10" s="509"/>
    </row>
    <row r="11" spans="1:20" s="233" customFormat="1" ht="15" customHeight="1">
      <c r="A11" s="510"/>
      <c r="B11" s="511"/>
      <c r="C11" s="512"/>
    </row>
    <row r="13" spans="1:20">
      <c r="A13" s="231"/>
      <c r="B13" s="231"/>
      <c r="C13" s="229"/>
    </row>
    <row r="14" spans="1:20">
      <c r="A14" s="232"/>
      <c r="B14" s="232"/>
      <c r="C14" s="230"/>
    </row>
  </sheetData>
  <mergeCells count="9">
    <mergeCell ref="A10:C10"/>
    <mergeCell ref="A11:C11"/>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sheetPr codeName="Hoja19"/>
  <dimension ref="A1:T16"/>
  <sheetViews>
    <sheetView showGridLines="0" zoomScaleNormal="100" zoomScaleSheetLayoutView="70" workbookViewId="0">
      <selection activeCell="C25" sqref="C25"/>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407" t="s">
        <v>96</v>
      </c>
      <c r="B1" s="408"/>
      <c r="C1" s="409"/>
    </row>
    <row r="2" spans="1:20" ht="6" customHeight="1">
      <c r="C2" s="91"/>
    </row>
    <row r="3" spans="1:20" s="91" customFormat="1" ht="20.100000000000001" customHeight="1">
      <c r="A3" s="410" t="s">
        <v>167</v>
      </c>
      <c r="B3" s="411"/>
      <c r="C3" s="412"/>
      <c r="D3" s="92"/>
      <c r="E3" s="92"/>
      <c r="F3" s="92"/>
      <c r="G3" s="92"/>
      <c r="H3" s="92"/>
      <c r="I3" s="92"/>
      <c r="J3" s="92"/>
      <c r="K3" s="92"/>
      <c r="L3" s="92"/>
      <c r="M3" s="92"/>
      <c r="N3" s="92"/>
      <c r="O3" s="92"/>
      <c r="P3" s="92"/>
      <c r="Q3" s="92"/>
      <c r="R3" s="92"/>
      <c r="S3" s="92"/>
      <c r="T3" s="92"/>
    </row>
    <row r="4" spans="1:20" s="91" customFormat="1" ht="20.100000000000001" customHeight="1">
      <c r="A4" s="410" t="s">
        <v>168</v>
      </c>
      <c r="B4" s="411"/>
      <c r="C4" s="412"/>
      <c r="D4" s="92"/>
      <c r="E4" s="92"/>
      <c r="F4" s="92"/>
      <c r="G4" s="92"/>
      <c r="H4" s="92"/>
      <c r="I4" s="92"/>
      <c r="J4" s="92"/>
      <c r="K4" s="92"/>
      <c r="L4" s="92"/>
      <c r="M4" s="92"/>
      <c r="N4" s="92"/>
      <c r="O4" s="92"/>
      <c r="P4" s="92"/>
      <c r="Q4" s="92"/>
      <c r="R4" s="92"/>
      <c r="S4" s="92"/>
      <c r="T4" s="92"/>
    </row>
    <row r="5" spans="1:20" s="91" customFormat="1" ht="20.100000000000001" customHeight="1">
      <c r="A5" s="410" t="s">
        <v>516</v>
      </c>
      <c r="B5" s="411"/>
      <c r="C5" s="412"/>
      <c r="D5" s="92"/>
      <c r="E5" s="92"/>
      <c r="F5" s="92"/>
      <c r="G5" s="92"/>
      <c r="H5" s="92"/>
      <c r="I5" s="92"/>
      <c r="J5" s="92"/>
      <c r="K5" s="92"/>
      <c r="L5" s="92"/>
      <c r="M5" s="92"/>
      <c r="N5" s="92"/>
      <c r="O5" s="92"/>
      <c r="P5" s="92"/>
      <c r="Q5" s="92"/>
      <c r="R5" s="92"/>
      <c r="S5" s="92"/>
      <c r="T5" s="92"/>
    </row>
    <row r="6" spans="1:20" ht="30" customHeight="1">
      <c r="A6" s="504" t="s">
        <v>98</v>
      </c>
      <c r="B6" s="505"/>
      <c r="C6" s="506"/>
    </row>
    <row r="7" spans="1:20" s="73" customFormat="1" ht="15" customHeight="1">
      <c r="A7" s="100"/>
      <c r="B7" s="87"/>
      <c r="C7" s="93"/>
    </row>
    <row r="8" spans="1:20" s="73" customFormat="1" ht="15" customHeight="1">
      <c r="A8" s="507"/>
      <c r="B8" s="508"/>
      <c r="C8" s="509"/>
    </row>
    <row r="9" spans="1:20" s="73" customFormat="1" ht="128.25" customHeight="1">
      <c r="A9" s="501" t="s">
        <v>517</v>
      </c>
      <c r="B9" s="502"/>
      <c r="C9" s="503"/>
    </row>
    <row r="10" spans="1:20" s="73" customFormat="1" ht="15" customHeight="1">
      <c r="A10" s="507"/>
      <c r="B10" s="508"/>
      <c r="C10" s="509"/>
    </row>
    <row r="11" spans="1:20" s="73" customFormat="1" ht="15" customHeight="1">
      <c r="A11" s="507"/>
      <c r="B11" s="508"/>
      <c r="C11" s="509"/>
    </row>
    <row r="12" spans="1:20" s="73" customFormat="1" ht="15" customHeight="1">
      <c r="A12" s="507"/>
      <c r="B12" s="508"/>
      <c r="C12" s="509"/>
    </row>
    <row r="13" spans="1:20" s="73" customFormat="1" ht="15" customHeight="1">
      <c r="A13" s="510"/>
      <c r="B13" s="511"/>
      <c r="C13" s="512"/>
    </row>
    <row r="15" spans="1:20">
      <c r="A15" s="41"/>
      <c r="B15" s="41"/>
      <c r="C15" s="12"/>
    </row>
    <row r="16" spans="1:20">
      <c r="A16" s="42"/>
      <c r="B16" s="42"/>
      <c r="C16" s="15"/>
    </row>
  </sheetData>
  <mergeCells count="11">
    <mergeCell ref="A11:C11"/>
    <mergeCell ref="A12:C12"/>
    <mergeCell ref="A13:C13"/>
    <mergeCell ref="A4:C4"/>
    <mergeCell ref="A9:C9"/>
    <mergeCell ref="A10:C10"/>
    <mergeCell ref="A1:C1"/>
    <mergeCell ref="A3:C3"/>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10 A10" numberStoredAsText="1"/>
  </ignoredErrors>
  <legacyDrawingHF r:id="rId2"/>
</worksheet>
</file>

<file path=xl/worksheets/sheet2.xml><?xml version="1.0" encoding="utf-8"?>
<worksheet xmlns="http://schemas.openxmlformats.org/spreadsheetml/2006/main" xmlns:r="http://schemas.openxmlformats.org/officeDocument/2006/relationships">
  <sheetPr codeName="Hoja2"/>
  <dimension ref="A1:J34"/>
  <sheetViews>
    <sheetView showGridLines="0" topLeftCell="A16" zoomScaleNormal="100" workbookViewId="0">
      <selection activeCell="K10" sqref="K10"/>
    </sheetView>
  </sheetViews>
  <sheetFormatPr baseColWidth="10" defaultColWidth="11.42578125" defaultRowHeight="13.5"/>
  <cols>
    <col min="1" max="1" width="10.5703125" style="1" customWidth="1"/>
    <col min="2" max="2" width="17" style="1" customWidth="1"/>
    <col min="3" max="3" width="17.7109375" style="1" customWidth="1"/>
    <col min="4" max="4" width="16.140625" style="1" customWidth="1"/>
    <col min="5" max="5" width="18.42578125" style="1" customWidth="1"/>
    <col min="6" max="6" width="16.42578125" style="1" customWidth="1"/>
    <col min="7" max="7" width="11" style="1" customWidth="1"/>
    <col min="8" max="8" width="9" style="1" customWidth="1"/>
    <col min="9" max="9" width="71.85546875" style="1" customWidth="1"/>
    <col min="10" max="16384" width="11.42578125" style="1"/>
  </cols>
  <sheetData>
    <row r="1" spans="1:10" ht="35.1" customHeight="1">
      <c r="A1" s="407" t="s">
        <v>83</v>
      </c>
      <c r="B1" s="408"/>
      <c r="C1" s="408"/>
      <c r="D1" s="408"/>
      <c r="E1" s="408"/>
      <c r="F1" s="408"/>
      <c r="G1" s="408"/>
      <c r="H1" s="408"/>
      <c r="I1" s="409"/>
    </row>
    <row r="2" spans="1:10" ht="6.75" customHeight="1"/>
    <row r="3" spans="1:10" ht="17.25" customHeight="1">
      <c r="A3" s="410" t="s">
        <v>167</v>
      </c>
      <c r="B3" s="411"/>
      <c r="C3" s="411"/>
      <c r="D3" s="411"/>
      <c r="E3" s="411"/>
      <c r="F3" s="411"/>
      <c r="G3" s="411"/>
      <c r="H3" s="411"/>
      <c r="I3" s="412"/>
    </row>
    <row r="4" spans="1:10" ht="17.25" customHeight="1">
      <c r="A4" s="410" t="s">
        <v>168</v>
      </c>
      <c r="B4" s="411"/>
      <c r="C4" s="411"/>
      <c r="D4" s="411"/>
      <c r="E4" s="411"/>
      <c r="F4" s="411"/>
      <c r="G4" s="411"/>
      <c r="H4" s="411"/>
      <c r="I4" s="412"/>
    </row>
    <row r="5" spans="1:10" ht="28.9" customHeight="1">
      <c r="A5" s="405" t="s">
        <v>41</v>
      </c>
      <c r="B5" s="417" t="s">
        <v>104</v>
      </c>
      <c r="C5" s="418"/>
      <c r="D5" s="418"/>
      <c r="E5" s="419"/>
      <c r="F5" s="118" t="s">
        <v>94</v>
      </c>
      <c r="G5" s="118"/>
      <c r="H5" s="413" t="s">
        <v>132</v>
      </c>
      <c r="I5" s="414"/>
      <c r="J5" s="2"/>
    </row>
    <row r="6" spans="1:10" ht="31.15" customHeight="1">
      <c r="A6" s="406"/>
      <c r="B6" s="119" t="s">
        <v>140</v>
      </c>
      <c r="C6" s="119" t="s">
        <v>43</v>
      </c>
      <c r="D6" s="119" t="s">
        <v>44</v>
      </c>
      <c r="E6" s="119" t="s">
        <v>110</v>
      </c>
      <c r="F6" s="120" t="s">
        <v>111</v>
      </c>
      <c r="G6" s="120" t="s">
        <v>112</v>
      </c>
      <c r="H6" s="415" t="s">
        <v>82</v>
      </c>
      <c r="I6" s="416"/>
      <c r="J6" s="3"/>
    </row>
    <row r="7" spans="1:10" s="39" customFormat="1" ht="12.75" customHeight="1">
      <c r="A7" s="69" t="s">
        <v>0</v>
      </c>
      <c r="B7" s="19" t="s">
        <v>1</v>
      </c>
      <c r="C7" s="19" t="s">
        <v>2</v>
      </c>
      <c r="D7" s="19" t="s">
        <v>6</v>
      </c>
      <c r="E7" s="19" t="s">
        <v>3</v>
      </c>
      <c r="F7" s="19" t="s">
        <v>4</v>
      </c>
      <c r="G7" s="19" t="s">
        <v>5</v>
      </c>
      <c r="H7" s="84"/>
      <c r="I7" s="72"/>
    </row>
    <row r="8" spans="1:10" s="39" customFormat="1" ht="54.75" customHeight="1">
      <c r="A8" s="112" t="s">
        <v>105</v>
      </c>
      <c r="B8" s="298">
        <f>+B9+B11+B13+B15</f>
        <v>301710605.81000006</v>
      </c>
      <c r="C8" s="298">
        <f>+C9+C11+C13+C15</f>
        <v>279272038.25000006</v>
      </c>
      <c r="D8" s="298">
        <f>+D9+D11+D13+D15</f>
        <v>279272038.25000006</v>
      </c>
      <c r="E8" s="298">
        <f>+E9+E11+E13+E15</f>
        <v>279272038.25000006</v>
      </c>
      <c r="F8" s="298">
        <f>+F9+F11+F13+F15</f>
        <v>-22438567.560000014</v>
      </c>
      <c r="G8" s="298">
        <f>+G9</f>
        <v>0</v>
      </c>
      <c r="H8" s="113"/>
      <c r="I8" s="114"/>
    </row>
    <row r="9" spans="1:10" s="233" customFormat="1" ht="145.5" customHeight="1">
      <c r="A9" s="63">
        <v>1000</v>
      </c>
      <c r="B9" s="240">
        <v>260209082.44000006</v>
      </c>
      <c r="C9" s="240">
        <v>248153306.86000004</v>
      </c>
      <c r="D9" s="240">
        <v>248153306.86000004</v>
      </c>
      <c r="E9" s="240">
        <v>248153306.86000004</v>
      </c>
      <c r="F9" s="240">
        <f>+C9-B9</f>
        <v>-12055775.580000013</v>
      </c>
      <c r="G9" s="240">
        <f>+D9-C9</f>
        <v>0</v>
      </c>
      <c r="H9" s="397" t="s">
        <v>585</v>
      </c>
      <c r="I9" s="398"/>
    </row>
    <row r="10" spans="1:10" s="233" customFormat="1" ht="28.9" customHeight="1">
      <c r="A10" s="81"/>
      <c r="B10" s="74"/>
      <c r="C10" s="74"/>
      <c r="D10" s="74"/>
      <c r="E10" s="74"/>
      <c r="F10" s="306"/>
      <c r="G10" s="74"/>
      <c r="H10" s="403" t="s">
        <v>581</v>
      </c>
      <c r="I10" s="404"/>
    </row>
    <row r="11" spans="1:10" s="233" customFormat="1" ht="77.25" customHeight="1">
      <c r="A11" s="63">
        <v>2000</v>
      </c>
      <c r="B11" s="240">
        <v>7444804.1399999969</v>
      </c>
      <c r="C11" s="240">
        <v>5548064.1599999964</v>
      </c>
      <c r="D11" s="240">
        <v>5548064.1599999964</v>
      </c>
      <c r="E11" s="240">
        <v>5548064.1599999964</v>
      </c>
      <c r="F11" s="240">
        <f>+C11-B11</f>
        <v>-1896739.9800000004</v>
      </c>
      <c r="G11" s="240">
        <f>+D11-C11</f>
        <v>0</v>
      </c>
      <c r="H11" s="399" t="s">
        <v>587</v>
      </c>
      <c r="I11" s="400"/>
    </row>
    <row r="12" spans="1:10" s="233" customFormat="1" ht="27" customHeight="1">
      <c r="A12" s="81"/>
      <c r="B12" s="74"/>
      <c r="C12" s="74"/>
      <c r="D12" s="74"/>
      <c r="E12" s="74"/>
      <c r="F12" s="306"/>
      <c r="G12" s="74"/>
      <c r="H12" s="403" t="s">
        <v>581</v>
      </c>
      <c r="I12" s="404"/>
    </row>
    <row r="13" spans="1:10" s="233" customFormat="1" ht="83.25" customHeight="1">
      <c r="A13" s="63">
        <v>3000</v>
      </c>
      <c r="B13" s="240">
        <v>18504237.369999997</v>
      </c>
      <c r="C13" s="240">
        <v>17448433.369999997</v>
      </c>
      <c r="D13" s="240">
        <v>17448433.369999997</v>
      </c>
      <c r="E13" s="240">
        <v>17448433.369999997</v>
      </c>
      <c r="F13" s="240">
        <f>+C13-B13</f>
        <v>-1055804</v>
      </c>
      <c r="G13" s="240">
        <f>+D13-C13</f>
        <v>0</v>
      </c>
      <c r="H13" s="401" t="s">
        <v>589</v>
      </c>
      <c r="I13" s="402"/>
    </row>
    <row r="14" spans="1:10" s="233" customFormat="1" ht="29.25" customHeight="1">
      <c r="A14" s="81"/>
      <c r="B14" s="74"/>
      <c r="C14" s="74"/>
      <c r="D14" s="74"/>
      <c r="E14" s="74"/>
      <c r="F14" s="306"/>
      <c r="G14" s="74"/>
      <c r="H14" s="403" t="s">
        <v>581</v>
      </c>
      <c r="I14" s="404"/>
    </row>
    <row r="15" spans="1:10" s="233" customFormat="1" ht="78.75" customHeight="1">
      <c r="A15" s="63">
        <v>4000</v>
      </c>
      <c r="B15" s="240">
        <v>15552481.860000001</v>
      </c>
      <c r="C15" s="240">
        <v>8122233.8600000003</v>
      </c>
      <c r="D15" s="240">
        <v>8122233.8600000003</v>
      </c>
      <c r="E15" s="240">
        <v>8122233.8600000003</v>
      </c>
      <c r="F15" s="240">
        <f>+C15-B15</f>
        <v>-7430248.0000000009</v>
      </c>
      <c r="G15" s="240">
        <f>+D15-C15</f>
        <v>0</v>
      </c>
      <c r="H15" s="399" t="s">
        <v>591</v>
      </c>
      <c r="I15" s="400"/>
    </row>
    <row r="16" spans="1:10" s="233" customFormat="1" ht="48.75" customHeight="1">
      <c r="A16" s="81"/>
      <c r="B16" s="74"/>
      <c r="C16" s="74"/>
      <c r="D16" s="74"/>
      <c r="E16" s="74"/>
      <c r="F16" s="306"/>
      <c r="G16" s="74"/>
      <c r="H16" s="403" t="s">
        <v>581</v>
      </c>
      <c r="I16" s="404"/>
    </row>
    <row r="17" spans="1:9" s="39" customFormat="1" ht="57.75" customHeight="1">
      <c r="A17" s="9" t="s">
        <v>108</v>
      </c>
      <c r="B17" s="299">
        <f t="shared" ref="B17:G17" si="0">+B18+B20+B22+B25+B27+B29</f>
        <v>281319013.44999993</v>
      </c>
      <c r="C17" s="299">
        <f t="shared" si="0"/>
        <v>247992893.20999992</v>
      </c>
      <c r="D17" s="299">
        <f t="shared" si="0"/>
        <v>247992893.20999992</v>
      </c>
      <c r="E17" s="299">
        <f t="shared" si="0"/>
        <v>247992893.20999992</v>
      </c>
      <c r="F17" s="299">
        <f t="shared" si="0"/>
        <v>-33326120.240000047</v>
      </c>
      <c r="G17" s="299">
        <f t="shared" si="0"/>
        <v>0</v>
      </c>
      <c r="H17" s="115"/>
      <c r="I17" s="86"/>
    </row>
    <row r="18" spans="1:9" s="39" customFormat="1" ht="99.75" customHeight="1">
      <c r="A18" s="116">
        <v>1000</v>
      </c>
      <c r="B18" s="240">
        <v>249397452.58999997</v>
      </c>
      <c r="C18" s="240">
        <v>237017050.10999992</v>
      </c>
      <c r="D18" s="240">
        <v>237017050.10999992</v>
      </c>
      <c r="E18" s="240">
        <v>237017050.10999992</v>
      </c>
      <c r="F18" s="240">
        <f>+C18-B18</f>
        <v>-12380402.480000049</v>
      </c>
      <c r="G18" s="240">
        <f>+D18-C18</f>
        <v>0</v>
      </c>
      <c r="H18" s="397" t="s">
        <v>586</v>
      </c>
      <c r="I18" s="398"/>
    </row>
    <row r="19" spans="1:9" s="39" customFormat="1" ht="34.5" customHeight="1">
      <c r="A19" s="117"/>
      <c r="B19" s="8"/>
      <c r="C19" s="8"/>
      <c r="D19" s="8"/>
      <c r="E19" s="8"/>
      <c r="F19" s="88"/>
      <c r="G19" s="8"/>
      <c r="H19" s="403" t="s">
        <v>581</v>
      </c>
      <c r="I19" s="404"/>
    </row>
    <row r="20" spans="1:9" s="39" customFormat="1" ht="68.25" customHeight="1">
      <c r="A20" s="116">
        <v>2000</v>
      </c>
      <c r="B20" s="240">
        <v>2049878.1699999997</v>
      </c>
      <c r="C20" s="240">
        <v>425589.66000000003</v>
      </c>
      <c r="D20" s="240">
        <v>425589.66000000003</v>
      </c>
      <c r="E20" s="240">
        <v>425589.66000000003</v>
      </c>
      <c r="F20" s="240">
        <f>+C20-B20</f>
        <v>-1624288.5099999998</v>
      </c>
      <c r="G20" s="240">
        <f>+D20-C20</f>
        <v>0</v>
      </c>
      <c r="H20" s="399" t="s">
        <v>588</v>
      </c>
      <c r="I20" s="400"/>
    </row>
    <row r="21" spans="1:9" s="39" customFormat="1" ht="29.25" customHeight="1">
      <c r="A21" s="117"/>
      <c r="B21" s="8"/>
      <c r="C21" s="8"/>
      <c r="D21" s="8"/>
      <c r="E21" s="8"/>
      <c r="F21" s="88"/>
      <c r="G21" s="8"/>
      <c r="H21" s="403" t="s">
        <v>581</v>
      </c>
      <c r="I21" s="404"/>
    </row>
    <row r="22" spans="1:9" s="39" customFormat="1" ht="80.25" customHeight="1">
      <c r="A22" s="116">
        <v>3000</v>
      </c>
      <c r="B22" s="240">
        <v>1651638.39</v>
      </c>
      <c r="C22" s="240">
        <v>245846.65</v>
      </c>
      <c r="D22" s="240">
        <v>245846.65</v>
      </c>
      <c r="E22" s="240">
        <v>245846.65</v>
      </c>
      <c r="F22" s="240">
        <f>+C22-B22</f>
        <v>-1405791.74</v>
      </c>
      <c r="G22" s="302">
        <f>+D22-C22</f>
        <v>0</v>
      </c>
      <c r="H22" s="399" t="s">
        <v>590</v>
      </c>
      <c r="I22" s="400"/>
    </row>
    <row r="23" spans="1:9" s="39" customFormat="1" ht="11.25">
      <c r="A23" s="116"/>
      <c r="B23" s="5"/>
      <c r="C23" s="5"/>
      <c r="D23" s="5"/>
      <c r="E23" s="5"/>
      <c r="F23" s="6"/>
      <c r="G23" s="303"/>
      <c r="H23" s="305"/>
      <c r="I23" s="85"/>
    </row>
    <row r="24" spans="1:9" s="39" customFormat="1" ht="12.75">
      <c r="A24" s="117"/>
      <c r="B24" s="8"/>
      <c r="C24" s="8"/>
      <c r="D24" s="8"/>
      <c r="E24" s="8"/>
      <c r="F24" s="88"/>
      <c r="G24" s="304"/>
      <c r="H24" s="403" t="s">
        <v>581</v>
      </c>
      <c r="I24" s="404"/>
    </row>
    <row r="25" spans="1:9" s="39" customFormat="1" ht="32.25" customHeight="1">
      <c r="A25" s="63">
        <v>5000</v>
      </c>
      <c r="B25" s="240">
        <v>0</v>
      </c>
      <c r="C25" s="240">
        <v>0</v>
      </c>
      <c r="D25" s="240">
        <v>0</v>
      </c>
      <c r="E25" s="240">
        <v>0</v>
      </c>
      <c r="F25" s="240">
        <f>+C25-B25</f>
        <v>0</v>
      </c>
      <c r="G25" s="240">
        <f>+D25-C25</f>
        <v>0</v>
      </c>
      <c r="H25" s="399" t="s">
        <v>584</v>
      </c>
      <c r="I25" s="400"/>
    </row>
    <row r="26" spans="1:9" s="39" customFormat="1" ht="21.75" customHeight="1">
      <c r="A26" s="7"/>
      <c r="B26" s="8"/>
      <c r="C26" s="8"/>
      <c r="D26" s="8"/>
      <c r="E26" s="8"/>
      <c r="F26" s="88"/>
      <c r="G26" s="8"/>
      <c r="H26" s="403" t="s">
        <v>581</v>
      </c>
      <c r="I26" s="404"/>
    </row>
    <row r="27" spans="1:9" s="233" customFormat="1" ht="87.75" customHeight="1">
      <c r="A27" s="63">
        <v>6000</v>
      </c>
      <c r="B27" s="240">
        <v>28220044.300000001</v>
      </c>
      <c r="C27" s="240">
        <v>10304406.790000001</v>
      </c>
      <c r="D27" s="240">
        <v>10304406.790000001</v>
      </c>
      <c r="E27" s="240">
        <v>10304406.790000001</v>
      </c>
      <c r="F27" s="240">
        <f>+C27-B27</f>
        <v>-17915637.509999998</v>
      </c>
      <c r="G27" s="240">
        <f>+D27-C27</f>
        <v>0</v>
      </c>
      <c r="H27" s="399" t="s">
        <v>592</v>
      </c>
      <c r="I27" s="400"/>
    </row>
    <row r="28" spans="1:9" s="39" customFormat="1" ht="31.5" customHeight="1">
      <c r="A28" s="7"/>
      <c r="B28" s="8"/>
      <c r="C28" s="8"/>
      <c r="D28" s="8"/>
      <c r="E28" s="8"/>
      <c r="F28" s="88"/>
      <c r="G28" s="8"/>
      <c r="H28" s="403" t="s">
        <v>581</v>
      </c>
      <c r="I28" s="404"/>
    </row>
    <row r="29" spans="1:9" s="39" customFormat="1" ht="21" customHeight="1">
      <c r="A29" s="4">
        <v>7000</v>
      </c>
      <c r="B29" s="240">
        <v>0</v>
      </c>
      <c r="C29" s="240">
        <v>0</v>
      </c>
      <c r="D29" s="240">
        <v>0</v>
      </c>
      <c r="E29" s="240">
        <v>0</v>
      </c>
      <c r="F29" s="240">
        <f>+C29-B29</f>
        <v>0</v>
      </c>
      <c r="G29" s="240">
        <f>+D29-C29</f>
        <v>0</v>
      </c>
      <c r="H29" s="300" t="s">
        <v>582</v>
      </c>
      <c r="I29" s="85"/>
    </row>
    <row r="30" spans="1:9" s="39" customFormat="1" ht="26.25" customHeight="1">
      <c r="A30" s="7"/>
      <c r="B30" s="8"/>
      <c r="C30" s="8"/>
      <c r="D30" s="8"/>
      <c r="E30" s="8"/>
      <c r="F30" s="88"/>
      <c r="G30" s="8"/>
      <c r="H30" s="301" t="s">
        <v>583</v>
      </c>
      <c r="I30" s="89"/>
    </row>
    <row r="31" spans="1:9" s="39" customFormat="1" ht="28.9" customHeight="1">
      <c r="A31" s="71" t="s">
        <v>113</v>
      </c>
      <c r="B31" s="299">
        <f t="shared" ref="B31:G31" si="1">+B8+B17</f>
        <v>583029619.25999999</v>
      </c>
      <c r="C31" s="299">
        <f t="shared" si="1"/>
        <v>527264931.45999998</v>
      </c>
      <c r="D31" s="299">
        <f t="shared" si="1"/>
        <v>527264931.45999998</v>
      </c>
      <c r="E31" s="299">
        <f t="shared" si="1"/>
        <v>527264931.45999998</v>
      </c>
      <c r="F31" s="299">
        <f t="shared" si="1"/>
        <v>-55764687.800000057</v>
      </c>
      <c r="G31" s="299">
        <f t="shared" si="1"/>
        <v>0</v>
      </c>
      <c r="H31" s="68"/>
      <c r="I31" s="86"/>
    </row>
    <row r="32" spans="1:9">
      <c r="A32" s="24"/>
    </row>
    <row r="33" spans="1:9">
      <c r="A33" s="10"/>
      <c r="G33" s="12"/>
      <c r="H33" s="12"/>
      <c r="I33" s="12"/>
    </row>
    <row r="34" spans="1:9">
      <c r="A34" s="13"/>
      <c r="G34" s="15"/>
      <c r="H34" s="15"/>
      <c r="I34" s="15"/>
    </row>
  </sheetData>
  <mergeCells count="25">
    <mergeCell ref="H19:I19"/>
    <mergeCell ref="H16:I16"/>
    <mergeCell ref="H26:I26"/>
    <mergeCell ref="H28:I28"/>
    <mergeCell ref="H20:I20"/>
    <mergeCell ref="H22:I22"/>
    <mergeCell ref="H27:I27"/>
    <mergeCell ref="H25:I25"/>
    <mergeCell ref="H24:I24"/>
    <mergeCell ref="H21:I21"/>
    <mergeCell ref="A5:A6"/>
    <mergeCell ref="A1:I1"/>
    <mergeCell ref="A3:I3"/>
    <mergeCell ref="A4:I4"/>
    <mergeCell ref="H5:I5"/>
    <mergeCell ref="H6:I6"/>
    <mergeCell ref="B5:E5"/>
    <mergeCell ref="H9:I9"/>
    <mergeCell ref="H11:I11"/>
    <mergeCell ref="H13:I13"/>
    <mergeCell ref="H15:I15"/>
    <mergeCell ref="H18:I18"/>
    <mergeCell ref="H14:I14"/>
    <mergeCell ref="H12:I12"/>
    <mergeCell ref="H10:I10"/>
  </mergeCells>
  <phoneticPr fontId="0" type="noConversion"/>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ignoredErrors>
    <ignoredError sqref="A7:D7 E7:G7" numberStoredAsText="1"/>
  </ignoredErrors>
  <legacyDrawingHF r:id="rId2"/>
</worksheet>
</file>

<file path=xl/worksheets/sheet20.xml><?xml version="1.0" encoding="utf-8"?>
<worksheet xmlns="http://schemas.openxmlformats.org/spreadsheetml/2006/main" xmlns:r="http://schemas.openxmlformats.org/officeDocument/2006/relationships">
  <sheetPr codeName="Hoja20"/>
  <dimension ref="A1:T20"/>
  <sheetViews>
    <sheetView showGridLines="0" zoomScaleNormal="100" zoomScaleSheetLayoutView="70" workbookViewId="0">
      <selection activeCell="E6" sqref="E6"/>
    </sheetView>
  </sheetViews>
  <sheetFormatPr baseColWidth="10" defaultColWidth="11.42578125" defaultRowHeight="13.5"/>
  <cols>
    <col min="1" max="1" width="50" style="228" customWidth="1"/>
    <col min="2" max="2" width="6.5703125" style="228" customWidth="1"/>
    <col min="3" max="3" width="90.7109375" style="228" customWidth="1"/>
    <col min="4" max="16384" width="11.42578125" style="228"/>
  </cols>
  <sheetData>
    <row r="1" spans="1:20" ht="35.1" customHeight="1">
      <c r="A1" s="407" t="s">
        <v>96</v>
      </c>
      <c r="B1" s="408"/>
      <c r="C1" s="409"/>
    </row>
    <row r="2" spans="1:20" ht="6" customHeight="1">
      <c r="C2" s="234"/>
    </row>
    <row r="3" spans="1:20" s="234" customFormat="1" ht="20.100000000000001" customHeight="1">
      <c r="A3" s="410" t="s">
        <v>167</v>
      </c>
      <c r="B3" s="411"/>
      <c r="C3" s="412"/>
      <c r="D3" s="235"/>
      <c r="E3" s="235"/>
      <c r="F3" s="235"/>
      <c r="G3" s="235"/>
      <c r="H3" s="235"/>
      <c r="I3" s="235"/>
      <c r="J3" s="235"/>
      <c r="K3" s="235"/>
      <c r="L3" s="235"/>
      <c r="M3" s="235"/>
      <c r="N3" s="235"/>
      <c r="O3" s="235"/>
      <c r="P3" s="235"/>
      <c r="Q3" s="235"/>
      <c r="R3" s="235"/>
      <c r="S3" s="235"/>
      <c r="T3" s="235"/>
    </row>
    <row r="4" spans="1:20" s="234" customFormat="1" ht="20.100000000000001" customHeight="1">
      <c r="A4" s="410" t="s">
        <v>168</v>
      </c>
      <c r="B4" s="411"/>
      <c r="C4" s="412"/>
      <c r="D4" s="235"/>
      <c r="E4" s="235"/>
      <c r="F4" s="235"/>
      <c r="G4" s="235"/>
      <c r="H4" s="235"/>
      <c r="I4" s="235"/>
      <c r="J4" s="235"/>
      <c r="K4" s="235"/>
      <c r="L4" s="235"/>
      <c r="M4" s="235"/>
      <c r="N4" s="235"/>
      <c r="O4" s="235"/>
      <c r="P4" s="235"/>
      <c r="Q4" s="235"/>
      <c r="R4" s="235"/>
      <c r="S4" s="235"/>
      <c r="T4" s="235"/>
    </row>
    <row r="5" spans="1:20" s="234" customFormat="1" ht="20.100000000000001" customHeight="1">
      <c r="A5" s="410" t="s">
        <v>518</v>
      </c>
      <c r="B5" s="411"/>
      <c r="C5" s="412"/>
      <c r="D5" s="235"/>
      <c r="E5" s="235"/>
      <c r="F5" s="235"/>
      <c r="G5" s="235"/>
      <c r="H5" s="235"/>
      <c r="I5" s="235"/>
      <c r="J5" s="235"/>
      <c r="K5" s="235"/>
      <c r="L5" s="235"/>
      <c r="M5" s="235"/>
      <c r="N5" s="235"/>
      <c r="O5" s="235"/>
      <c r="P5" s="235"/>
      <c r="Q5" s="235"/>
      <c r="R5" s="235"/>
      <c r="S5" s="235"/>
      <c r="T5" s="235"/>
    </row>
    <row r="6" spans="1:20" ht="30" customHeight="1">
      <c r="A6" s="504" t="s">
        <v>98</v>
      </c>
      <c r="B6" s="505"/>
      <c r="C6" s="506"/>
    </row>
    <row r="7" spans="1:20" s="233" customFormat="1" ht="10.5" customHeight="1">
      <c r="A7" s="100"/>
      <c r="B7" s="87"/>
      <c r="C7" s="236"/>
    </row>
    <row r="8" spans="1:20" s="233" customFormat="1" ht="222" customHeight="1">
      <c r="A8" s="501" t="s">
        <v>531</v>
      </c>
      <c r="B8" s="502"/>
      <c r="C8" s="503"/>
    </row>
    <row r="9" spans="1:20" s="233" customFormat="1" ht="66" customHeight="1">
      <c r="A9" s="501" t="s">
        <v>520</v>
      </c>
      <c r="B9" s="502"/>
      <c r="C9" s="503"/>
    </row>
    <row r="10" spans="1:20" s="233" customFormat="1" ht="52.5" customHeight="1">
      <c r="A10" s="501" t="s">
        <v>519</v>
      </c>
      <c r="B10" s="502"/>
      <c r="C10" s="503"/>
    </row>
    <row r="11" spans="1:20" s="233" customFormat="1" ht="153.75" customHeight="1">
      <c r="A11" s="501" t="s">
        <v>521</v>
      </c>
      <c r="B11" s="502"/>
      <c r="C11" s="503"/>
    </row>
    <row r="12" spans="1:20" s="233" customFormat="1" ht="69" customHeight="1">
      <c r="A12" s="501" t="s">
        <v>522</v>
      </c>
      <c r="B12" s="502"/>
      <c r="C12" s="503"/>
    </row>
    <row r="13" spans="1:20" s="233" customFormat="1" ht="51.75" customHeight="1">
      <c r="A13" s="501" t="s">
        <v>523</v>
      </c>
      <c r="B13" s="502"/>
      <c r="C13" s="503"/>
    </row>
    <row r="14" spans="1:20" s="233" customFormat="1" ht="133.5" customHeight="1">
      <c r="A14" s="501" t="s">
        <v>530</v>
      </c>
      <c r="B14" s="502"/>
      <c r="C14" s="503"/>
    </row>
    <row r="15" spans="1:20" s="233" customFormat="1" ht="48.75" customHeight="1">
      <c r="A15" s="501" t="s">
        <v>532</v>
      </c>
      <c r="B15" s="502"/>
      <c r="C15" s="503"/>
    </row>
    <row r="16" spans="1:20" ht="93" customHeight="1">
      <c r="A16" s="501" t="s">
        <v>533</v>
      </c>
      <c r="B16" s="502"/>
      <c r="C16" s="503"/>
    </row>
    <row r="17" spans="1:3">
      <c r="A17" s="510"/>
      <c r="B17" s="511"/>
      <c r="C17" s="512"/>
    </row>
    <row r="19" spans="1:3">
      <c r="A19" s="231"/>
      <c r="B19" s="231"/>
      <c r="C19" s="229"/>
    </row>
    <row r="20" spans="1:3">
      <c r="A20" s="232"/>
      <c r="B20" s="232"/>
      <c r="C20" s="230"/>
    </row>
  </sheetData>
  <mergeCells count="15">
    <mergeCell ref="A17:C17"/>
    <mergeCell ref="A11:C11"/>
    <mergeCell ref="A12:C12"/>
    <mergeCell ref="A13:C13"/>
    <mergeCell ref="A1:C1"/>
    <mergeCell ref="A3:C3"/>
    <mergeCell ref="A4:C4"/>
    <mergeCell ref="A5:C5"/>
    <mergeCell ref="A6:C6"/>
    <mergeCell ref="A15:C15"/>
    <mergeCell ref="A8:C8"/>
    <mergeCell ref="A9:C9"/>
    <mergeCell ref="A10:C10"/>
    <mergeCell ref="A14:C14"/>
    <mergeCell ref="A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sheetPr codeName="Hoja21"/>
  <dimension ref="A1:K28"/>
  <sheetViews>
    <sheetView showGridLines="0" zoomScaleNormal="100" workbookViewId="0">
      <selection activeCell="J13" sqref="J13"/>
    </sheetView>
  </sheetViews>
  <sheetFormatPr baseColWidth="10" defaultColWidth="8.7109375" defaultRowHeight="13.5"/>
  <cols>
    <col min="1" max="1" width="30.7109375" style="50" customWidth="1"/>
    <col min="2" max="3" width="15.7109375" style="61" customWidth="1"/>
    <col min="4" max="4" width="19.28515625" style="61" customWidth="1"/>
    <col min="5" max="5" width="17.140625" style="61" customWidth="1"/>
    <col min="6" max="6" width="18.7109375" style="61" customWidth="1"/>
    <col min="7" max="7" width="17" style="61" customWidth="1"/>
    <col min="8" max="8" width="18.7109375" style="61" customWidth="1"/>
    <col min="9" max="9" width="12" style="50" bestFit="1" customWidth="1"/>
    <col min="10" max="10" width="21.140625" style="50" customWidth="1"/>
    <col min="11" max="11" width="18" style="50" customWidth="1"/>
    <col min="12" max="16384" width="8.7109375" style="50"/>
  </cols>
  <sheetData>
    <row r="1" spans="1:11" ht="35.1" customHeight="1">
      <c r="A1" s="516" t="s">
        <v>160</v>
      </c>
      <c r="B1" s="408"/>
      <c r="C1" s="408"/>
      <c r="D1" s="408"/>
      <c r="E1" s="408"/>
      <c r="F1" s="408"/>
      <c r="G1" s="408"/>
      <c r="H1" s="409"/>
    </row>
    <row r="2" spans="1:11" ht="7.5" customHeight="1">
      <c r="A2" s="51"/>
      <c r="B2" s="51"/>
      <c r="C2" s="51"/>
      <c r="D2" s="51"/>
      <c r="E2" s="51"/>
      <c r="F2" s="51"/>
      <c r="G2" s="51"/>
      <c r="H2" s="51"/>
    </row>
    <row r="3" spans="1:11" ht="20.100000000000001" customHeight="1">
      <c r="A3" s="410" t="s">
        <v>167</v>
      </c>
      <c r="B3" s="411"/>
      <c r="C3" s="411"/>
      <c r="D3" s="411"/>
      <c r="E3" s="411"/>
      <c r="F3" s="411"/>
      <c r="G3" s="411"/>
      <c r="H3" s="412"/>
    </row>
    <row r="4" spans="1:11" ht="20.100000000000001" customHeight="1">
      <c r="A4" s="517" t="s">
        <v>169</v>
      </c>
      <c r="B4" s="518"/>
      <c r="C4" s="518"/>
      <c r="D4" s="518"/>
      <c r="E4" s="518"/>
      <c r="F4" s="518"/>
      <c r="G4" s="518"/>
      <c r="H4" s="519"/>
    </row>
    <row r="5" spans="1:11" ht="6" customHeight="1">
      <c r="A5" s="53"/>
      <c r="B5" s="52"/>
      <c r="C5" s="52"/>
      <c r="D5" s="52"/>
      <c r="E5" s="52"/>
      <c r="F5" s="52"/>
      <c r="G5" s="52"/>
      <c r="H5" s="52"/>
    </row>
    <row r="6" spans="1:11" ht="22.9" customHeight="1">
      <c r="A6" s="520" t="s">
        <v>491</v>
      </c>
      <c r="B6" s="521"/>
      <c r="C6" s="521"/>
      <c r="D6" s="521"/>
      <c r="E6" s="521"/>
      <c r="F6" s="521"/>
      <c r="G6" s="521"/>
      <c r="H6" s="522"/>
      <c r="I6" s="54"/>
    </row>
    <row r="7" spans="1:11" ht="22.9" customHeight="1">
      <c r="A7" s="520" t="s">
        <v>472</v>
      </c>
      <c r="B7" s="521"/>
      <c r="C7" s="521"/>
      <c r="D7" s="521"/>
      <c r="E7" s="521"/>
      <c r="F7" s="521"/>
      <c r="G7" s="521"/>
      <c r="H7" s="522"/>
      <c r="I7" s="54"/>
    </row>
    <row r="8" spans="1:11" ht="6.75" customHeight="1">
      <c r="A8" s="55"/>
      <c r="B8" s="55"/>
      <c r="C8" s="55"/>
      <c r="D8" s="55"/>
      <c r="E8" s="55"/>
      <c r="F8" s="55"/>
      <c r="G8" s="55"/>
      <c r="H8" s="55"/>
    </row>
    <row r="9" spans="1:11" ht="69" customHeight="1">
      <c r="A9" s="132" t="s">
        <v>52</v>
      </c>
      <c r="B9" s="133" t="s">
        <v>53</v>
      </c>
      <c r="C9" s="133" t="s">
        <v>54</v>
      </c>
      <c r="D9" s="133" t="s">
        <v>55</v>
      </c>
      <c r="E9" s="133" t="s">
        <v>56</v>
      </c>
      <c r="F9" s="133" t="s">
        <v>57</v>
      </c>
      <c r="G9" s="133" t="s">
        <v>58</v>
      </c>
      <c r="H9" s="133" t="s">
        <v>59</v>
      </c>
      <c r="I9" s="56"/>
    </row>
    <row r="10" spans="1:11" s="58" customFormat="1" ht="90.75" customHeight="1">
      <c r="A10" s="219" t="s">
        <v>492</v>
      </c>
      <c r="B10" s="218" t="s">
        <v>473</v>
      </c>
      <c r="C10" s="218" t="s">
        <v>474</v>
      </c>
      <c r="D10" s="218" t="s">
        <v>493</v>
      </c>
      <c r="E10" s="237" t="s">
        <v>529</v>
      </c>
      <c r="F10" s="203" t="s">
        <v>502</v>
      </c>
      <c r="G10" s="218" t="s">
        <v>476</v>
      </c>
      <c r="H10" s="218" t="s">
        <v>479</v>
      </c>
      <c r="I10" s="226"/>
      <c r="J10" s="207"/>
      <c r="K10" s="208"/>
    </row>
    <row r="11" spans="1:11" ht="85.5" customHeight="1">
      <c r="A11" s="217" t="s">
        <v>494</v>
      </c>
      <c r="B11" s="216" t="s">
        <v>473</v>
      </c>
      <c r="C11" s="216" t="s">
        <v>474</v>
      </c>
      <c r="D11" s="216" t="s">
        <v>495</v>
      </c>
      <c r="E11" s="215" t="s">
        <v>505</v>
      </c>
      <c r="F11" s="215" t="s">
        <v>501</v>
      </c>
      <c r="G11" s="216" t="s">
        <v>476</v>
      </c>
      <c r="H11" s="216" t="s">
        <v>496</v>
      </c>
      <c r="I11" s="226"/>
      <c r="K11" s="209"/>
    </row>
    <row r="12" spans="1:11" ht="88.5" customHeight="1">
      <c r="A12" s="214" t="s">
        <v>497</v>
      </c>
      <c r="B12" s="216" t="s">
        <v>480</v>
      </c>
      <c r="C12" s="216" t="s">
        <v>481</v>
      </c>
      <c r="D12" s="216" t="s">
        <v>498</v>
      </c>
      <c r="E12" s="213" t="s">
        <v>506</v>
      </c>
      <c r="F12" s="203" t="s">
        <v>503</v>
      </c>
      <c r="G12" s="216" t="s">
        <v>476</v>
      </c>
      <c r="H12" s="216" t="s">
        <v>477</v>
      </c>
      <c r="I12" s="227"/>
      <c r="J12" s="175"/>
      <c r="K12" s="175"/>
    </row>
    <row r="13" spans="1:11" ht="81" customHeight="1">
      <c r="A13" s="212" t="s">
        <v>499</v>
      </c>
      <c r="B13" s="216" t="s">
        <v>473</v>
      </c>
      <c r="C13" s="216" t="s">
        <v>474</v>
      </c>
      <c r="D13" s="216" t="s">
        <v>500</v>
      </c>
      <c r="E13" s="211" t="s">
        <v>507</v>
      </c>
      <c r="F13" s="203" t="s">
        <v>504</v>
      </c>
      <c r="G13" s="216" t="s">
        <v>476</v>
      </c>
      <c r="H13" s="216" t="s">
        <v>496</v>
      </c>
      <c r="I13" s="59"/>
      <c r="J13" s="210"/>
    </row>
    <row r="14" spans="1:11">
      <c r="A14" s="60"/>
    </row>
    <row r="15" spans="1:11">
      <c r="A15" s="220"/>
      <c r="C15" s="222"/>
      <c r="G15" s="221"/>
    </row>
    <row r="16" spans="1:11">
      <c r="A16" s="223"/>
      <c r="C16" s="225"/>
      <c r="G16" s="224"/>
    </row>
    <row r="17" spans="1:9" ht="15">
      <c r="A17" s="62"/>
    </row>
    <row r="18" spans="1:9" ht="15">
      <c r="A18" s="62"/>
    </row>
    <row r="19" spans="1:9" ht="15">
      <c r="A19" s="62"/>
    </row>
    <row r="20" spans="1:9" ht="15">
      <c r="A20" s="62"/>
    </row>
    <row r="21" spans="1:9" ht="15">
      <c r="A21" s="62"/>
    </row>
    <row r="22" spans="1:9" ht="15">
      <c r="A22" s="62"/>
    </row>
    <row r="23" spans="1:9" ht="15">
      <c r="A23" s="62"/>
    </row>
    <row r="24" spans="1:9" ht="15">
      <c r="A24" s="62"/>
    </row>
    <row r="25" spans="1:9" ht="15">
      <c r="A25" s="62"/>
    </row>
    <row r="26" spans="1:9" ht="15">
      <c r="A26" s="62"/>
    </row>
    <row r="27" spans="1:9" s="61" customFormat="1" ht="15">
      <c r="A27" s="62"/>
      <c r="I27" s="50"/>
    </row>
    <row r="28" spans="1:9" s="61" customFormat="1" ht="15">
      <c r="A28" s="62"/>
      <c r="I28" s="50"/>
    </row>
  </sheetData>
  <mergeCells count="5">
    <mergeCell ref="A1:H1"/>
    <mergeCell ref="A3:H3"/>
    <mergeCell ref="A4:H4"/>
    <mergeCell ref="A6:H6"/>
    <mergeCell ref="A7:H7"/>
  </mergeCells>
  <conditionalFormatting sqref="A4:A5">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sheetPr codeName="Hoja22"/>
  <dimension ref="A1:K28"/>
  <sheetViews>
    <sheetView showGridLines="0" zoomScaleNormal="100" workbookViewId="0">
      <selection activeCell="J14" sqref="J14"/>
    </sheetView>
  </sheetViews>
  <sheetFormatPr baseColWidth="10" defaultColWidth="8.7109375" defaultRowHeight="13.5"/>
  <cols>
    <col min="1" max="1" width="30.7109375" style="50" customWidth="1"/>
    <col min="2" max="3" width="15.7109375" style="61" customWidth="1"/>
    <col min="4" max="4" width="19.28515625" style="61" customWidth="1"/>
    <col min="5" max="5" width="15.28515625" style="61" customWidth="1"/>
    <col min="6" max="6" width="18.7109375" style="61" customWidth="1"/>
    <col min="7" max="7" width="17" style="61" customWidth="1"/>
    <col min="8" max="8" width="18.7109375" style="61" customWidth="1"/>
    <col min="9" max="10" width="8.7109375" style="50"/>
    <col min="11" max="11" width="18" style="50" customWidth="1"/>
    <col min="12" max="16384" width="8.7109375" style="50"/>
  </cols>
  <sheetData>
    <row r="1" spans="1:11" ht="35.1" customHeight="1">
      <c r="A1" s="516" t="s">
        <v>160</v>
      </c>
      <c r="B1" s="408"/>
      <c r="C1" s="408"/>
      <c r="D1" s="408"/>
      <c r="E1" s="408"/>
      <c r="F1" s="408"/>
      <c r="G1" s="408"/>
      <c r="H1" s="409"/>
    </row>
    <row r="2" spans="1:11" ht="7.5" customHeight="1">
      <c r="A2" s="51"/>
      <c r="B2" s="51"/>
      <c r="C2" s="51"/>
      <c r="D2" s="51"/>
      <c r="E2" s="51"/>
      <c r="F2" s="51"/>
      <c r="G2" s="51"/>
      <c r="H2" s="51"/>
    </row>
    <row r="3" spans="1:11" ht="20.100000000000001" customHeight="1">
      <c r="A3" s="410" t="s">
        <v>167</v>
      </c>
      <c r="B3" s="411"/>
      <c r="C3" s="411"/>
      <c r="D3" s="411"/>
      <c r="E3" s="411"/>
      <c r="F3" s="411"/>
      <c r="G3" s="411"/>
      <c r="H3" s="412"/>
    </row>
    <row r="4" spans="1:11" ht="20.100000000000001" customHeight="1">
      <c r="A4" s="517" t="s">
        <v>169</v>
      </c>
      <c r="B4" s="518"/>
      <c r="C4" s="518"/>
      <c r="D4" s="518"/>
      <c r="E4" s="518"/>
      <c r="F4" s="518"/>
      <c r="G4" s="518"/>
      <c r="H4" s="519"/>
    </row>
    <row r="5" spans="1:11" ht="6" customHeight="1">
      <c r="A5" s="53"/>
      <c r="B5" s="52"/>
      <c r="C5" s="52"/>
      <c r="D5" s="52"/>
      <c r="E5" s="52"/>
      <c r="F5" s="52"/>
      <c r="G5" s="52"/>
      <c r="H5" s="52"/>
    </row>
    <row r="6" spans="1:11" ht="22.9" customHeight="1">
      <c r="A6" s="520" t="s">
        <v>471</v>
      </c>
      <c r="B6" s="521"/>
      <c r="C6" s="521"/>
      <c r="D6" s="521"/>
      <c r="E6" s="521"/>
      <c r="F6" s="521"/>
      <c r="G6" s="521"/>
      <c r="H6" s="522"/>
      <c r="I6" s="54"/>
    </row>
    <row r="7" spans="1:11" ht="22.9" customHeight="1">
      <c r="A7" s="520" t="s">
        <v>472</v>
      </c>
      <c r="B7" s="521"/>
      <c r="C7" s="521"/>
      <c r="D7" s="521"/>
      <c r="E7" s="521"/>
      <c r="F7" s="521"/>
      <c r="G7" s="521"/>
      <c r="H7" s="522"/>
      <c r="I7" s="54"/>
    </row>
    <row r="8" spans="1:11" ht="6.75" customHeight="1">
      <c r="A8" s="55"/>
      <c r="B8" s="55"/>
      <c r="C8" s="55"/>
      <c r="D8" s="55"/>
      <c r="E8" s="55"/>
      <c r="F8" s="55"/>
      <c r="G8" s="55"/>
      <c r="H8" s="55"/>
    </row>
    <row r="9" spans="1:11" ht="69" customHeight="1">
      <c r="A9" s="132" t="s">
        <v>52</v>
      </c>
      <c r="B9" s="133" t="s">
        <v>53</v>
      </c>
      <c r="C9" s="133" t="s">
        <v>54</v>
      </c>
      <c r="D9" s="133" t="s">
        <v>55</v>
      </c>
      <c r="E9" s="133" t="s">
        <v>56</v>
      </c>
      <c r="F9" s="133" t="s">
        <v>57</v>
      </c>
      <c r="G9" s="133" t="s">
        <v>58</v>
      </c>
      <c r="H9" s="133" t="s">
        <v>59</v>
      </c>
      <c r="I9" s="56"/>
    </row>
    <row r="10" spans="1:11" s="58" customFormat="1" ht="78" customHeight="1">
      <c r="A10" s="201" t="s">
        <v>525</v>
      </c>
      <c r="B10" s="202" t="s">
        <v>473</v>
      </c>
      <c r="C10" s="202" t="s">
        <v>474</v>
      </c>
      <c r="D10" s="202" t="s">
        <v>475</v>
      </c>
      <c r="E10" s="203" t="s">
        <v>484</v>
      </c>
      <c r="F10" s="203" t="s">
        <v>486</v>
      </c>
      <c r="G10" s="202" t="s">
        <v>476</v>
      </c>
      <c r="H10" s="202" t="s">
        <v>477</v>
      </c>
      <c r="I10" s="57"/>
      <c r="J10" s="207"/>
      <c r="K10" s="208"/>
    </row>
    <row r="11" spans="1:11" ht="79.5" customHeight="1">
      <c r="A11" s="204" t="s">
        <v>524</v>
      </c>
      <c r="B11" s="205" t="s">
        <v>473</v>
      </c>
      <c r="C11" s="205" t="s">
        <v>474</v>
      </c>
      <c r="D11" s="205" t="s">
        <v>478</v>
      </c>
      <c r="E11" s="205" t="s">
        <v>528</v>
      </c>
      <c r="F11" s="205" t="s">
        <v>487</v>
      </c>
      <c r="G11" s="205" t="s">
        <v>476</v>
      </c>
      <c r="H11" s="205" t="s">
        <v>479</v>
      </c>
      <c r="I11" s="57"/>
      <c r="K11" s="209"/>
    </row>
    <row r="12" spans="1:11" ht="75" customHeight="1">
      <c r="A12" s="206" t="s">
        <v>527</v>
      </c>
      <c r="B12" s="202" t="s">
        <v>480</v>
      </c>
      <c r="C12" s="202" t="s">
        <v>481</v>
      </c>
      <c r="D12" s="202" t="s">
        <v>482</v>
      </c>
      <c r="E12" s="205" t="s">
        <v>489</v>
      </c>
      <c r="F12" s="205" t="s">
        <v>488</v>
      </c>
      <c r="G12" s="202" t="s">
        <v>476</v>
      </c>
      <c r="H12" s="202" t="s">
        <v>477</v>
      </c>
      <c r="I12" s="57"/>
      <c r="K12" s="175"/>
    </row>
    <row r="13" spans="1:11" ht="70.900000000000006" customHeight="1">
      <c r="A13" s="201" t="s">
        <v>526</v>
      </c>
      <c r="B13" s="202" t="s">
        <v>473</v>
      </c>
      <c r="C13" s="202" t="s">
        <v>474</v>
      </c>
      <c r="D13" s="202" t="s">
        <v>483</v>
      </c>
      <c r="E13" s="205" t="s">
        <v>485</v>
      </c>
      <c r="F13" s="205" t="s">
        <v>490</v>
      </c>
      <c r="G13" s="202" t="s">
        <v>476</v>
      </c>
      <c r="H13" s="202" t="s">
        <v>477</v>
      </c>
      <c r="I13" s="59"/>
      <c r="J13" s="210"/>
    </row>
    <row r="14" spans="1:11">
      <c r="A14" s="60"/>
      <c r="J14" s="209"/>
      <c r="K14" s="209"/>
    </row>
    <row r="15" spans="1:11">
      <c r="A15" s="10"/>
      <c r="C15" s="12"/>
      <c r="G15" s="11"/>
    </row>
    <row r="16" spans="1:11">
      <c r="A16" s="13"/>
      <c r="C16" s="15"/>
      <c r="G16" s="14"/>
    </row>
    <row r="17" spans="1:9" ht="15">
      <c r="A17" s="62"/>
    </row>
    <row r="18" spans="1:9" ht="15">
      <c r="A18" s="62"/>
    </row>
    <row r="19" spans="1:9" ht="15">
      <c r="A19" s="62"/>
    </row>
    <row r="20" spans="1:9" ht="15">
      <c r="A20" s="62"/>
    </row>
    <row r="21" spans="1:9" ht="15">
      <c r="A21" s="62"/>
    </row>
    <row r="22" spans="1:9" ht="15">
      <c r="A22" s="62"/>
    </row>
    <row r="23" spans="1:9" ht="15">
      <c r="A23" s="62"/>
    </row>
    <row r="24" spans="1:9" ht="15">
      <c r="A24" s="62"/>
    </row>
    <row r="25" spans="1:9" ht="15">
      <c r="A25" s="62"/>
    </row>
    <row r="26" spans="1:9" ht="15">
      <c r="A26" s="62"/>
    </row>
    <row r="27" spans="1:9" s="61" customFormat="1" ht="15">
      <c r="A27" s="62"/>
      <c r="I27" s="50"/>
    </row>
    <row r="28" spans="1:9" s="61" customFormat="1" ht="15">
      <c r="A28" s="62"/>
      <c r="I28" s="50"/>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sheetPr codeName="Hoja23"/>
  <dimension ref="A1:I30"/>
  <sheetViews>
    <sheetView showGridLines="0" zoomScale="90" zoomScaleNormal="90" workbookViewId="0">
      <selection activeCell="C27" sqref="C27"/>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8" width="11.42578125" style="1"/>
    <col min="9" max="9" width="28" style="1" customWidth="1"/>
    <col min="10" max="16384" width="11.42578125" style="1"/>
  </cols>
  <sheetData>
    <row r="1" spans="1:9" ht="35.1" customHeight="1">
      <c r="A1" s="407" t="s">
        <v>88</v>
      </c>
      <c r="B1" s="408"/>
      <c r="C1" s="408"/>
      <c r="D1" s="408"/>
      <c r="E1" s="408"/>
      <c r="F1" s="409"/>
    </row>
    <row r="2" spans="1:9" ht="5.25" customHeight="1"/>
    <row r="3" spans="1:9" ht="20.100000000000001" customHeight="1">
      <c r="A3" s="410" t="s">
        <v>167</v>
      </c>
      <c r="B3" s="411"/>
      <c r="C3" s="411"/>
      <c r="D3" s="411"/>
      <c r="E3" s="411"/>
      <c r="F3" s="412"/>
    </row>
    <row r="4" spans="1:9" ht="20.100000000000001" customHeight="1">
      <c r="A4" s="410" t="s">
        <v>168</v>
      </c>
      <c r="B4" s="411"/>
      <c r="C4" s="411"/>
      <c r="D4" s="411"/>
      <c r="E4" s="411"/>
      <c r="F4" s="412"/>
    </row>
    <row r="5" spans="1:9" ht="34.9" customHeight="1">
      <c r="A5" s="529" t="s">
        <v>125</v>
      </c>
      <c r="B5" s="530"/>
      <c r="C5" s="530"/>
      <c r="D5" s="530"/>
      <c r="E5" s="530"/>
      <c r="F5" s="531"/>
      <c r="G5" s="3"/>
    </row>
    <row r="6" spans="1:9" ht="34.9" customHeight="1">
      <c r="A6" s="101" t="s">
        <v>99</v>
      </c>
      <c r="B6" s="536" t="s">
        <v>24</v>
      </c>
      <c r="C6" s="537"/>
      <c r="D6" s="540" t="s">
        <v>100</v>
      </c>
      <c r="E6" s="537"/>
      <c r="F6" s="9" t="s">
        <v>102</v>
      </c>
    </row>
    <row r="7" spans="1:9" ht="28.5" customHeight="1">
      <c r="A7" s="198">
        <v>1551443580</v>
      </c>
      <c r="B7" s="538">
        <v>1630595180</v>
      </c>
      <c r="C7" s="539"/>
      <c r="D7" s="538">
        <f>+B7-A7</f>
        <v>79151600</v>
      </c>
      <c r="E7" s="539"/>
      <c r="F7" s="199">
        <f>((B7/A7)-1)*100</f>
        <v>5.101803315335518</v>
      </c>
      <c r="I7" s="200"/>
    </row>
    <row r="8" spans="1:9" ht="9" customHeight="1">
      <c r="A8" s="66"/>
      <c r="B8" s="66"/>
      <c r="C8" s="66"/>
      <c r="D8" s="67"/>
      <c r="E8" s="67"/>
      <c r="F8" s="68"/>
    </row>
    <row r="9" spans="1:9" ht="12" customHeight="1">
      <c r="A9" s="405" t="s">
        <v>131</v>
      </c>
      <c r="B9" s="405" t="s">
        <v>99</v>
      </c>
      <c r="C9" s="405" t="s">
        <v>24</v>
      </c>
      <c r="D9" s="405" t="s">
        <v>51</v>
      </c>
      <c r="E9" s="405" t="s">
        <v>97</v>
      </c>
      <c r="F9" s="126"/>
    </row>
    <row r="10" spans="1:9" ht="12" customHeight="1">
      <c r="A10" s="535"/>
      <c r="B10" s="535"/>
      <c r="C10" s="535"/>
      <c r="D10" s="535"/>
      <c r="E10" s="535"/>
      <c r="F10" s="134" t="s">
        <v>133</v>
      </c>
    </row>
    <row r="11" spans="1:9" ht="12" customHeight="1">
      <c r="A11" s="406"/>
      <c r="B11" s="406"/>
      <c r="C11" s="406"/>
      <c r="D11" s="406"/>
      <c r="E11" s="406"/>
      <c r="F11" s="127"/>
    </row>
    <row r="12" spans="1:9" ht="16.899999999999999" customHeight="1">
      <c r="A12" s="532" t="s">
        <v>3</v>
      </c>
      <c r="B12" s="532" t="s">
        <v>4</v>
      </c>
      <c r="C12" s="532" t="s">
        <v>5</v>
      </c>
      <c r="D12" s="532" t="s">
        <v>7</v>
      </c>
      <c r="E12" s="532" t="s">
        <v>8</v>
      </c>
      <c r="F12" s="532" t="s">
        <v>9</v>
      </c>
    </row>
    <row r="13" spans="1:9" ht="16.899999999999999" customHeight="1">
      <c r="A13" s="533"/>
      <c r="B13" s="533"/>
      <c r="C13" s="533"/>
      <c r="D13" s="533"/>
      <c r="E13" s="533"/>
      <c r="F13" s="533"/>
    </row>
    <row r="14" spans="1:9" ht="16.899999999999999" customHeight="1">
      <c r="A14" s="534"/>
      <c r="B14" s="534"/>
      <c r="C14" s="534"/>
      <c r="D14" s="534"/>
      <c r="E14" s="534"/>
      <c r="F14" s="534"/>
    </row>
    <row r="15" spans="1:9" ht="16.899999999999999" customHeight="1">
      <c r="A15" s="523"/>
      <c r="B15" s="526"/>
      <c r="C15" s="526"/>
      <c r="D15" s="526"/>
      <c r="E15" s="526"/>
      <c r="F15" s="80"/>
    </row>
    <row r="16" spans="1:9" ht="16.899999999999999" customHeight="1">
      <c r="A16" s="524"/>
      <c r="B16" s="527"/>
      <c r="C16" s="527"/>
      <c r="D16" s="527"/>
      <c r="E16" s="527"/>
      <c r="F16" s="40"/>
    </row>
    <row r="17" spans="1:6" ht="16.899999999999999" customHeight="1">
      <c r="A17" s="525"/>
      <c r="B17" s="528"/>
      <c r="C17" s="528"/>
      <c r="D17" s="528"/>
      <c r="E17" s="528"/>
      <c r="F17" s="70"/>
    </row>
    <row r="18" spans="1:6" ht="16.899999999999999" customHeight="1">
      <c r="A18" s="523"/>
      <c r="B18" s="526"/>
      <c r="C18" s="526"/>
      <c r="D18" s="526"/>
      <c r="E18" s="526"/>
      <c r="F18" s="80"/>
    </row>
    <row r="19" spans="1:6" ht="16.899999999999999" customHeight="1">
      <c r="A19" s="524"/>
      <c r="B19" s="527"/>
      <c r="C19" s="527"/>
      <c r="D19" s="527"/>
      <c r="E19" s="527"/>
      <c r="F19" s="40"/>
    </row>
    <row r="20" spans="1:6" ht="16.899999999999999" customHeight="1">
      <c r="A20" s="525"/>
      <c r="B20" s="528"/>
      <c r="C20" s="528"/>
      <c r="D20" s="528"/>
      <c r="E20" s="528"/>
      <c r="F20" s="70"/>
    </row>
    <row r="21" spans="1:6" ht="16.899999999999999" customHeight="1">
      <c r="A21" s="523"/>
      <c r="B21" s="526"/>
      <c r="C21" s="526"/>
      <c r="D21" s="526"/>
      <c r="E21" s="526"/>
      <c r="F21" s="80"/>
    </row>
    <row r="22" spans="1:6" ht="16.899999999999999" customHeight="1">
      <c r="A22" s="524"/>
      <c r="B22" s="527"/>
      <c r="C22" s="527"/>
      <c r="D22" s="527"/>
      <c r="E22" s="527"/>
      <c r="F22" s="40"/>
    </row>
    <row r="23" spans="1:6" ht="16.899999999999999" customHeight="1">
      <c r="A23" s="525"/>
      <c r="B23" s="528"/>
      <c r="C23" s="528"/>
      <c r="D23" s="528"/>
      <c r="E23" s="528"/>
      <c r="F23" s="70"/>
    </row>
    <row r="24" spans="1:6" ht="16.899999999999999" customHeight="1">
      <c r="A24" s="523"/>
      <c r="B24" s="526"/>
      <c r="C24" s="526"/>
      <c r="D24" s="526"/>
      <c r="E24" s="526"/>
      <c r="F24" s="80"/>
    </row>
    <row r="25" spans="1:6" ht="16.899999999999999" customHeight="1">
      <c r="A25" s="524"/>
      <c r="B25" s="527"/>
      <c r="C25" s="527"/>
      <c r="D25" s="527"/>
      <c r="E25" s="527"/>
      <c r="F25" s="40"/>
    </row>
    <row r="26" spans="1:6" ht="16.899999999999999" customHeight="1">
      <c r="A26" s="525"/>
      <c r="B26" s="528"/>
      <c r="C26" s="528"/>
      <c r="D26" s="528"/>
      <c r="E26" s="528"/>
      <c r="F26" s="70"/>
    </row>
    <row r="27" spans="1:6">
      <c r="A27" s="24"/>
    </row>
    <row r="28" spans="1:6">
      <c r="A28" s="24"/>
    </row>
    <row r="29" spans="1:6">
      <c r="A29" s="10"/>
      <c r="B29" s="12"/>
    </row>
    <row r="30" spans="1:6">
      <c r="A30" s="13"/>
      <c r="B30" s="15"/>
    </row>
  </sheetData>
  <mergeCells count="39">
    <mergeCell ref="B15:B17"/>
    <mergeCell ref="C15:C17"/>
    <mergeCell ref="D15:D17"/>
    <mergeCell ref="E15:E17"/>
    <mergeCell ref="B6:C6"/>
    <mergeCell ref="B7:C7"/>
    <mergeCell ref="D6:E6"/>
    <mergeCell ref="D7:E7"/>
    <mergeCell ref="B12:B14"/>
    <mergeCell ref="B9:B11"/>
    <mergeCell ref="C9:C11"/>
    <mergeCell ref="D9:D11"/>
    <mergeCell ref="E9:E11"/>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A21:A23"/>
    <mergeCell ref="B21:B23"/>
    <mergeCell ref="C21:C23"/>
    <mergeCell ref="D21:D23"/>
    <mergeCell ref="E21:E23"/>
    <mergeCell ref="A24:A26"/>
    <mergeCell ref="B24:B26"/>
    <mergeCell ref="C24:C26"/>
    <mergeCell ref="D24:D26"/>
    <mergeCell ref="E24:E26"/>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12:F12" numberStoredAsText="1"/>
  </ignoredErrors>
  <drawing r:id="rId2"/>
  <legacyDrawingHF r:id="rId3"/>
</worksheet>
</file>

<file path=xl/worksheets/sheet24.xml><?xml version="1.0" encoding="utf-8"?>
<worksheet xmlns="http://schemas.openxmlformats.org/spreadsheetml/2006/main" xmlns:r="http://schemas.openxmlformats.org/officeDocument/2006/relationships">
  <sheetPr codeName="Hoja24"/>
  <dimension ref="A1:F16"/>
  <sheetViews>
    <sheetView showGridLines="0" zoomScale="90" zoomScaleNormal="90" workbookViewId="0">
      <selection activeCell="I9" sqref="I9"/>
    </sheetView>
  </sheetViews>
  <sheetFormatPr baseColWidth="10" defaultColWidth="11.42578125" defaultRowHeight="13.5"/>
  <cols>
    <col min="1" max="1" width="35.7109375" style="1" customWidth="1"/>
    <col min="2" max="2" width="13" style="1" customWidth="1"/>
    <col min="3" max="3" width="12.42578125" style="1" customWidth="1"/>
    <col min="4" max="4" width="14.5703125" style="1" customWidth="1"/>
    <col min="5" max="5" width="15" style="1" customWidth="1"/>
    <col min="6" max="6" width="56.42578125" style="1" customWidth="1"/>
    <col min="7" max="8" width="11.42578125" style="1"/>
    <col min="9" max="9" width="29" style="1" customWidth="1"/>
    <col min="10" max="16384" width="11.42578125" style="1"/>
  </cols>
  <sheetData>
    <row r="1" spans="1:6" ht="35.1" customHeight="1">
      <c r="A1" s="407" t="s">
        <v>85</v>
      </c>
      <c r="B1" s="408"/>
      <c r="C1" s="408"/>
      <c r="D1" s="408"/>
      <c r="E1" s="408"/>
      <c r="F1" s="409"/>
    </row>
    <row r="2" spans="1:6" ht="6.75" customHeight="1"/>
    <row r="3" spans="1:6" ht="20.100000000000001" customHeight="1">
      <c r="A3" s="410" t="s">
        <v>167</v>
      </c>
      <c r="B3" s="411"/>
      <c r="C3" s="411"/>
      <c r="D3" s="411"/>
      <c r="E3" s="411"/>
      <c r="F3" s="412"/>
    </row>
    <row r="4" spans="1:6" ht="20.100000000000001" customHeight="1">
      <c r="A4" s="410" t="s">
        <v>168</v>
      </c>
      <c r="B4" s="411"/>
      <c r="C4" s="411"/>
      <c r="D4" s="411"/>
      <c r="E4" s="411"/>
      <c r="F4" s="412"/>
    </row>
    <row r="5" spans="1:6" ht="25.15" customHeight="1">
      <c r="A5" s="405" t="s">
        <v>101</v>
      </c>
      <c r="B5" s="423" t="s">
        <v>20</v>
      </c>
      <c r="C5" s="481"/>
      <c r="D5" s="423" t="s">
        <v>126</v>
      </c>
      <c r="E5" s="481"/>
      <c r="F5" s="405" t="s">
        <v>15</v>
      </c>
    </row>
    <row r="6" spans="1:6" ht="19.5" customHeight="1">
      <c r="A6" s="406"/>
      <c r="B6" s="135" t="s">
        <v>109</v>
      </c>
      <c r="C6" s="135" t="s">
        <v>21</v>
      </c>
      <c r="D6" s="120" t="s">
        <v>143</v>
      </c>
      <c r="E6" s="120" t="s">
        <v>19</v>
      </c>
      <c r="F6" s="406"/>
    </row>
    <row r="7" spans="1:6" ht="15" customHeight="1">
      <c r="A7" s="65" t="s">
        <v>0</v>
      </c>
      <c r="B7" s="65" t="s">
        <v>1</v>
      </c>
      <c r="C7" s="65" t="s">
        <v>2</v>
      </c>
      <c r="D7" s="65" t="s">
        <v>6</v>
      </c>
      <c r="E7" s="65" t="s">
        <v>3</v>
      </c>
      <c r="F7" s="65" t="s">
        <v>4</v>
      </c>
    </row>
    <row r="8" spans="1:6" ht="330.75" customHeight="1">
      <c r="A8" s="193" t="s">
        <v>467</v>
      </c>
      <c r="B8" s="190" t="s">
        <v>454</v>
      </c>
      <c r="C8" s="189">
        <v>131</v>
      </c>
      <c r="D8" s="192">
        <v>380000</v>
      </c>
      <c r="E8" s="192">
        <v>380000</v>
      </c>
      <c r="F8" s="193" t="s">
        <v>468</v>
      </c>
    </row>
    <row r="9" spans="1:6" ht="216" customHeight="1">
      <c r="A9" s="193" t="s">
        <v>469</v>
      </c>
      <c r="B9" s="190" t="s">
        <v>454</v>
      </c>
      <c r="C9" s="189">
        <v>80</v>
      </c>
      <c r="D9" s="192">
        <v>0</v>
      </c>
      <c r="E9" s="192">
        <v>0</v>
      </c>
      <c r="F9" s="193" t="s">
        <v>470</v>
      </c>
    </row>
    <row r="10" spans="1:6" ht="42" customHeight="1">
      <c r="A10" s="83"/>
      <c r="B10" s="83"/>
      <c r="C10" s="83"/>
      <c r="D10" s="83"/>
      <c r="E10" s="83"/>
      <c r="F10" s="79"/>
    </row>
    <row r="11" spans="1:6" ht="15" customHeight="1">
      <c r="A11" s="81" t="s">
        <v>86</v>
      </c>
      <c r="B11" s="76"/>
      <c r="C11" s="76"/>
      <c r="D11" s="192">
        <f>SUM(D8:D10)</f>
        <v>380000</v>
      </c>
      <c r="E11" s="192">
        <f>SUM(E8:E10)</f>
        <v>380000</v>
      </c>
      <c r="F11" s="78"/>
    </row>
    <row r="12" spans="1:6" ht="15" customHeight="1">
      <c r="A12" s="81"/>
      <c r="B12" s="81"/>
      <c r="C12" s="81"/>
      <c r="D12" s="101"/>
      <c r="E12" s="101"/>
      <c r="F12" s="82"/>
    </row>
    <row r="13" spans="1:6">
      <c r="A13" s="24"/>
      <c r="B13" s="39"/>
      <c r="C13" s="39"/>
      <c r="D13" s="39"/>
      <c r="E13" s="39"/>
    </row>
    <row r="15" spans="1:6">
      <c r="A15" s="10"/>
      <c r="C15" s="12"/>
      <c r="D15" s="12"/>
      <c r="F15" s="12"/>
    </row>
    <row r="16" spans="1:6">
      <c r="A16" s="13"/>
      <c r="C16" s="15"/>
      <c r="D16" s="15"/>
      <c r="F16" s="15"/>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F7" numberStoredAsText="1"/>
  </ignoredErrors>
  <legacyDrawingHF r:id="rId2"/>
</worksheet>
</file>

<file path=xl/worksheets/sheet25.xml><?xml version="1.0" encoding="utf-8"?>
<worksheet xmlns="http://schemas.openxmlformats.org/spreadsheetml/2006/main" xmlns:r="http://schemas.openxmlformats.org/officeDocument/2006/relationships">
  <sheetPr codeName="Hoja25"/>
  <dimension ref="A1:F28"/>
  <sheetViews>
    <sheetView showGridLines="0" zoomScale="80" zoomScaleNormal="80" workbookViewId="0">
      <selection activeCell="C32" sqref="C32"/>
    </sheetView>
  </sheetViews>
  <sheetFormatPr baseColWidth="10" defaultColWidth="11.42578125" defaultRowHeight="13.5"/>
  <cols>
    <col min="1" max="1" width="40.7109375" style="1" customWidth="1"/>
    <col min="2" max="3" width="13.7109375" style="1" customWidth="1"/>
    <col min="4" max="4" width="17.42578125" style="1" customWidth="1"/>
    <col min="5" max="5" width="13.7109375" style="1" customWidth="1"/>
    <col min="6" max="6" width="45.7109375" style="1" customWidth="1"/>
    <col min="7" max="16384" width="11.42578125" style="1"/>
  </cols>
  <sheetData>
    <row r="1" spans="1:6" ht="35.1" customHeight="1">
      <c r="A1" s="407" t="s">
        <v>87</v>
      </c>
      <c r="B1" s="408"/>
      <c r="C1" s="408"/>
      <c r="D1" s="408"/>
      <c r="E1" s="408"/>
      <c r="F1" s="409"/>
    </row>
    <row r="2" spans="1:6" ht="6.75" customHeight="1"/>
    <row r="3" spans="1:6" ht="20.100000000000001" customHeight="1">
      <c r="A3" s="410" t="s">
        <v>167</v>
      </c>
      <c r="B3" s="411"/>
      <c r="C3" s="411"/>
      <c r="D3" s="411"/>
      <c r="E3" s="411"/>
      <c r="F3" s="412"/>
    </row>
    <row r="4" spans="1:6" ht="20.100000000000001" customHeight="1">
      <c r="A4" s="410" t="s">
        <v>168</v>
      </c>
      <c r="B4" s="411"/>
      <c r="C4" s="411"/>
      <c r="D4" s="411"/>
      <c r="E4" s="411"/>
      <c r="F4" s="412"/>
    </row>
    <row r="5" spans="1:6" ht="25.15" customHeight="1">
      <c r="A5" s="405" t="s">
        <v>29</v>
      </c>
      <c r="B5" s="423" t="s">
        <v>127</v>
      </c>
      <c r="C5" s="424"/>
      <c r="D5" s="424"/>
      <c r="E5" s="481"/>
      <c r="F5" s="405" t="s">
        <v>23</v>
      </c>
    </row>
    <row r="6" spans="1:6" ht="29.45" customHeight="1">
      <c r="A6" s="406"/>
      <c r="B6" s="135" t="s">
        <v>32</v>
      </c>
      <c r="C6" s="135" t="s">
        <v>31</v>
      </c>
      <c r="D6" s="135" t="s">
        <v>28</v>
      </c>
      <c r="E6" s="135" t="s">
        <v>30</v>
      </c>
      <c r="F6" s="406"/>
    </row>
    <row r="7" spans="1:6" ht="18" customHeight="1">
      <c r="A7" s="65" t="s">
        <v>0</v>
      </c>
      <c r="B7" s="65" t="s">
        <v>1</v>
      </c>
      <c r="C7" s="65" t="s">
        <v>2</v>
      </c>
      <c r="D7" s="65" t="s">
        <v>6</v>
      </c>
      <c r="E7" s="65" t="s">
        <v>3</v>
      </c>
      <c r="F7" s="65" t="s">
        <v>4</v>
      </c>
    </row>
    <row r="8" spans="1:6" ht="18" customHeight="1">
      <c r="A8" s="83"/>
      <c r="B8" s="83"/>
      <c r="C8" s="83"/>
      <c r="D8" s="83"/>
      <c r="E8" s="83"/>
      <c r="F8" s="79"/>
    </row>
    <row r="9" spans="1:6" ht="18" customHeight="1">
      <c r="A9" s="83"/>
      <c r="B9" s="83"/>
      <c r="C9" s="83"/>
      <c r="D9" s="83"/>
      <c r="E9" s="83"/>
      <c r="F9" s="79"/>
    </row>
    <row r="10" spans="1:6" ht="18" customHeight="1">
      <c r="A10" s="83"/>
      <c r="B10" s="83"/>
      <c r="C10" s="83"/>
      <c r="D10" s="83"/>
      <c r="E10" s="83"/>
      <c r="F10" s="79"/>
    </row>
    <row r="11" spans="1:6" ht="18" customHeight="1">
      <c r="A11" s="83"/>
      <c r="B11" s="83"/>
      <c r="C11" s="83"/>
      <c r="D11" s="83"/>
      <c r="E11" s="83"/>
      <c r="F11" s="79"/>
    </row>
    <row r="12" spans="1:6" ht="18" customHeight="1">
      <c r="A12" s="83"/>
      <c r="B12" s="83"/>
      <c r="C12" s="83"/>
      <c r="D12" s="83"/>
      <c r="E12" s="83"/>
      <c r="F12" s="79"/>
    </row>
    <row r="13" spans="1:6" ht="18" customHeight="1">
      <c r="A13" s="83"/>
      <c r="B13" s="83"/>
      <c r="C13" s="83"/>
      <c r="D13" s="83"/>
      <c r="E13" s="83"/>
      <c r="F13" s="79"/>
    </row>
    <row r="14" spans="1:6" ht="18" customHeight="1">
      <c r="A14" s="83"/>
      <c r="B14" s="83"/>
      <c r="C14" s="83"/>
      <c r="D14" s="83"/>
      <c r="E14" s="83"/>
      <c r="F14" s="79"/>
    </row>
    <row r="15" spans="1:6" ht="18" customHeight="1">
      <c r="A15" s="83"/>
      <c r="B15" s="83"/>
      <c r="C15" s="83"/>
      <c r="D15" s="83"/>
      <c r="E15" s="83"/>
      <c r="F15" s="79"/>
    </row>
    <row r="16" spans="1:6" ht="18" customHeight="1">
      <c r="A16" s="76"/>
      <c r="B16" s="76"/>
      <c r="C16" s="76"/>
      <c r="D16" s="76"/>
      <c r="E16" s="76"/>
      <c r="F16" s="78"/>
    </row>
    <row r="17" spans="1:6" ht="18" customHeight="1">
      <c r="A17" s="76"/>
      <c r="B17" s="76"/>
      <c r="C17" s="76"/>
      <c r="D17" s="76"/>
      <c r="E17" s="76"/>
      <c r="F17" s="78"/>
    </row>
    <row r="18" spans="1:6" ht="18" customHeight="1">
      <c r="A18" s="76"/>
      <c r="B18" s="76"/>
      <c r="C18" s="76"/>
      <c r="D18" s="76"/>
      <c r="E18" s="76"/>
      <c r="F18" s="78"/>
    </row>
    <row r="19" spans="1:6" ht="18" customHeight="1">
      <c r="A19" s="76"/>
      <c r="B19" s="76"/>
      <c r="C19" s="76"/>
      <c r="D19" s="76"/>
      <c r="E19" s="76"/>
      <c r="F19" s="78"/>
    </row>
    <row r="20" spans="1:6" ht="18" customHeight="1">
      <c r="A20" s="76"/>
      <c r="B20" s="76"/>
      <c r="C20" s="76"/>
      <c r="D20" s="76"/>
      <c r="E20" s="76"/>
      <c r="F20" s="78"/>
    </row>
    <row r="21" spans="1:6" ht="18" customHeight="1">
      <c r="A21" s="76"/>
      <c r="B21" s="76"/>
      <c r="C21" s="76"/>
      <c r="D21" s="76"/>
      <c r="E21" s="76"/>
      <c r="F21" s="78"/>
    </row>
    <row r="22" spans="1:6" ht="18" customHeight="1">
      <c r="A22" s="76"/>
      <c r="B22" s="76"/>
      <c r="C22" s="76"/>
      <c r="D22" s="76"/>
      <c r="E22" s="76"/>
      <c r="F22" s="78"/>
    </row>
    <row r="23" spans="1:6" ht="18" customHeight="1">
      <c r="A23" s="76"/>
      <c r="B23" s="76"/>
      <c r="C23" s="76"/>
      <c r="D23" s="76"/>
      <c r="E23" s="76"/>
      <c r="F23" s="78"/>
    </row>
    <row r="24" spans="1:6" ht="18" customHeight="1">
      <c r="A24" s="76"/>
      <c r="B24" s="76"/>
      <c r="C24" s="76"/>
      <c r="D24" s="76"/>
      <c r="E24" s="76"/>
      <c r="F24" s="78"/>
    </row>
    <row r="25" spans="1:6" ht="18" customHeight="1">
      <c r="A25" s="81" t="s">
        <v>86</v>
      </c>
      <c r="B25" s="76"/>
      <c r="C25" s="76"/>
      <c r="D25" s="76"/>
      <c r="E25" s="76"/>
      <c r="F25" s="78"/>
    </row>
    <row r="26" spans="1:6">
      <c r="A26" s="24"/>
      <c r="B26" s="39"/>
      <c r="C26" s="39"/>
      <c r="D26" s="39"/>
      <c r="E26" s="39"/>
    </row>
    <row r="27" spans="1:6">
      <c r="A27" s="10"/>
      <c r="D27" s="12"/>
      <c r="F27" s="12"/>
    </row>
    <row r="28" spans="1:6">
      <c r="A28" s="13"/>
      <c r="D28" s="15"/>
      <c r="F28" s="15"/>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26.xml><?xml version="1.0" encoding="utf-8"?>
<worksheet xmlns="http://schemas.openxmlformats.org/spreadsheetml/2006/main" xmlns:r="http://schemas.openxmlformats.org/officeDocument/2006/relationships">
  <sheetPr codeName="Hoja26"/>
  <dimension ref="A1:H25"/>
  <sheetViews>
    <sheetView showGridLines="0" zoomScaleNormal="100" zoomScaleSheetLayoutView="50" workbookViewId="0">
      <selection activeCell="F37" sqref="F37"/>
    </sheetView>
  </sheetViews>
  <sheetFormatPr baseColWidth="10" defaultColWidth="9.140625" defaultRowHeight="13.5"/>
  <cols>
    <col min="1" max="1" width="30.7109375" style="1" customWidth="1"/>
    <col min="2" max="2" width="17" style="1" customWidth="1"/>
    <col min="3" max="3" width="18.42578125" style="1" customWidth="1"/>
    <col min="4" max="4" width="23.7109375" style="1" customWidth="1"/>
    <col min="5" max="5" width="12.7109375" style="1" customWidth="1"/>
    <col min="6" max="6" width="15.5703125" style="1" customWidth="1"/>
    <col min="7" max="8" width="16.7109375" style="1" customWidth="1"/>
    <col min="9" max="16384" width="9.140625" style="1"/>
  </cols>
  <sheetData>
    <row r="1" spans="1:8" ht="35.1" customHeight="1">
      <c r="A1" s="407" t="s">
        <v>89</v>
      </c>
      <c r="B1" s="408"/>
      <c r="C1" s="408"/>
      <c r="D1" s="408"/>
      <c r="E1" s="408"/>
      <c r="F1" s="408"/>
      <c r="G1" s="408"/>
      <c r="H1" s="409"/>
    </row>
    <row r="2" spans="1:8" s="17" customFormat="1" ht="8.25" customHeight="1">
      <c r="A2" s="16"/>
      <c r="B2" s="16"/>
      <c r="C2" s="16"/>
      <c r="D2" s="16"/>
      <c r="E2" s="16"/>
      <c r="F2" s="16"/>
      <c r="G2" s="16"/>
      <c r="H2" s="16"/>
    </row>
    <row r="3" spans="1:8" s="17" customFormat="1" ht="19.5" customHeight="1">
      <c r="A3" s="410" t="s">
        <v>167</v>
      </c>
      <c r="B3" s="411"/>
      <c r="C3" s="411"/>
      <c r="D3" s="411"/>
      <c r="E3" s="411"/>
      <c r="F3" s="411"/>
      <c r="G3" s="411"/>
      <c r="H3" s="412"/>
    </row>
    <row r="4" spans="1:8" s="17" customFormat="1" ht="19.5" customHeight="1">
      <c r="A4" s="410" t="s">
        <v>168</v>
      </c>
      <c r="B4" s="411"/>
      <c r="C4" s="411"/>
      <c r="D4" s="411"/>
      <c r="E4" s="411"/>
      <c r="F4" s="411"/>
      <c r="G4" s="411"/>
      <c r="H4" s="412"/>
    </row>
    <row r="5" spans="1:8" ht="9" customHeight="1"/>
    <row r="6" spans="1:8" ht="25.15" customHeight="1">
      <c r="A6" s="405" t="s">
        <v>144</v>
      </c>
      <c r="B6" s="405" t="s">
        <v>33</v>
      </c>
      <c r="C6" s="405" t="s">
        <v>17</v>
      </c>
      <c r="D6" s="405" t="s">
        <v>18</v>
      </c>
      <c r="E6" s="423" t="s">
        <v>20</v>
      </c>
      <c r="F6" s="481"/>
      <c r="G6" s="423" t="s">
        <v>126</v>
      </c>
      <c r="H6" s="481"/>
    </row>
    <row r="7" spans="1:8" s="18" customFormat="1" ht="25.15" customHeight="1">
      <c r="A7" s="406"/>
      <c r="B7" s="406"/>
      <c r="C7" s="406"/>
      <c r="D7" s="406"/>
      <c r="E7" s="135" t="s">
        <v>109</v>
      </c>
      <c r="F7" s="135" t="s">
        <v>21</v>
      </c>
      <c r="G7" s="120" t="s">
        <v>143</v>
      </c>
      <c r="H7" s="120" t="s">
        <v>22</v>
      </c>
    </row>
    <row r="8" spans="1:8" ht="15" customHeight="1">
      <c r="A8" s="65" t="s">
        <v>0</v>
      </c>
      <c r="B8" s="65" t="s">
        <v>1</v>
      </c>
      <c r="C8" s="65" t="s">
        <v>2</v>
      </c>
      <c r="D8" s="65" t="s">
        <v>2</v>
      </c>
      <c r="E8" s="65" t="s">
        <v>6</v>
      </c>
      <c r="F8" s="65" t="s">
        <v>3</v>
      </c>
      <c r="G8" s="65" t="s">
        <v>4</v>
      </c>
      <c r="H8" s="65" t="s">
        <v>5</v>
      </c>
    </row>
    <row r="9" spans="1:8" ht="35.25" customHeight="1">
      <c r="A9" s="165" t="s">
        <v>451</v>
      </c>
      <c r="B9" s="184" t="s">
        <v>458</v>
      </c>
      <c r="C9" s="182" t="s">
        <v>452</v>
      </c>
      <c r="D9" s="182" t="s">
        <v>453</v>
      </c>
      <c r="E9" s="182" t="s">
        <v>454</v>
      </c>
      <c r="F9" s="185">
        <v>100</v>
      </c>
      <c r="G9" s="183">
        <v>1470000</v>
      </c>
      <c r="H9" s="183">
        <v>1470000</v>
      </c>
    </row>
    <row r="10" spans="1:8" ht="44.25" customHeight="1">
      <c r="A10" s="165" t="s">
        <v>455</v>
      </c>
      <c r="B10" s="184" t="s">
        <v>458</v>
      </c>
      <c r="C10" s="182" t="s">
        <v>452</v>
      </c>
      <c r="D10" s="182" t="s">
        <v>453</v>
      </c>
      <c r="E10" s="182" t="s">
        <v>454</v>
      </c>
      <c r="F10" s="185">
        <v>2400</v>
      </c>
      <c r="G10" s="183">
        <v>1436707.56</v>
      </c>
      <c r="H10" s="183">
        <v>1436707.56</v>
      </c>
    </row>
    <row r="11" spans="1:8" ht="55.5" customHeight="1">
      <c r="A11" s="165" t="s">
        <v>456</v>
      </c>
      <c r="B11" s="184" t="s">
        <v>459</v>
      </c>
      <c r="C11" s="182" t="s">
        <v>452</v>
      </c>
      <c r="D11" s="182" t="s">
        <v>453</v>
      </c>
      <c r="E11" s="182" t="s">
        <v>454</v>
      </c>
      <c r="F11" s="185">
        <v>1364</v>
      </c>
      <c r="G11" s="191">
        <v>1909600</v>
      </c>
      <c r="H11" s="191">
        <v>1909600</v>
      </c>
    </row>
    <row r="12" spans="1:8" ht="73.5" customHeight="1">
      <c r="A12" s="165" t="s">
        <v>457</v>
      </c>
      <c r="B12" s="184" t="s">
        <v>458</v>
      </c>
      <c r="C12" s="182" t="s">
        <v>452</v>
      </c>
      <c r="D12" s="182" t="s">
        <v>453</v>
      </c>
      <c r="E12" s="182" t="s">
        <v>454</v>
      </c>
      <c r="F12" s="185">
        <v>900</v>
      </c>
      <c r="G12" s="191">
        <v>1773273.3</v>
      </c>
      <c r="H12" s="191">
        <v>1773273.3</v>
      </c>
    </row>
    <row r="13" spans="1:8" ht="51.75" customHeight="1">
      <c r="A13" s="165" t="s">
        <v>460</v>
      </c>
      <c r="B13" s="184" t="s">
        <v>461</v>
      </c>
      <c r="C13" s="182" t="s">
        <v>452</v>
      </c>
      <c r="D13" s="182" t="s">
        <v>453</v>
      </c>
      <c r="E13" s="182" t="s">
        <v>454</v>
      </c>
      <c r="F13" s="187" t="s">
        <v>462</v>
      </c>
      <c r="G13" s="191">
        <v>0</v>
      </c>
      <c r="H13" s="191">
        <v>0</v>
      </c>
    </row>
    <row r="14" spans="1:8" ht="45" customHeight="1">
      <c r="A14" s="165" t="s">
        <v>463</v>
      </c>
      <c r="B14" s="184" t="s">
        <v>461</v>
      </c>
      <c r="C14" s="182" t="s">
        <v>452</v>
      </c>
      <c r="D14" s="182" t="s">
        <v>453</v>
      </c>
      <c r="E14" s="182" t="s">
        <v>454</v>
      </c>
      <c r="F14" s="185">
        <v>100</v>
      </c>
      <c r="G14" s="191">
        <v>100000</v>
      </c>
      <c r="H14" s="191">
        <v>100000</v>
      </c>
    </row>
    <row r="15" spans="1:8" ht="44.25" customHeight="1">
      <c r="A15" s="165" t="s">
        <v>464</v>
      </c>
      <c r="B15" s="184" t="s">
        <v>461</v>
      </c>
      <c r="C15" s="182" t="s">
        <v>452</v>
      </c>
      <c r="D15" s="182" t="s">
        <v>453</v>
      </c>
      <c r="E15" s="182" t="s">
        <v>454</v>
      </c>
      <c r="F15" s="185">
        <v>300</v>
      </c>
      <c r="G15" s="191">
        <v>300000</v>
      </c>
      <c r="H15" s="191">
        <v>300000</v>
      </c>
    </row>
    <row r="16" spans="1:8" ht="45" customHeight="1">
      <c r="A16" s="165" t="s">
        <v>465</v>
      </c>
      <c r="B16" s="184" t="s">
        <v>461</v>
      </c>
      <c r="C16" s="182" t="s">
        <v>452</v>
      </c>
      <c r="D16" s="182" t="s">
        <v>453</v>
      </c>
      <c r="E16" s="182" t="s">
        <v>454</v>
      </c>
      <c r="F16" s="185">
        <v>668</v>
      </c>
      <c r="G16" s="191">
        <v>216000</v>
      </c>
      <c r="H16" s="191">
        <v>216000</v>
      </c>
    </row>
    <row r="17" spans="1:8" ht="45" customHeight="1">
      <c r="A17" s="165" t="s">
        <v>466</v>
      </c>
      <c r="B17" s="184" t="s">
        <v>461</v>
      </c>
      <c r="C17" s="182" t="s">
        <v>452</v>
      </c>
      <c r="D17" s="182" t="s">
        <v>453</v>
      </c>
      <c r="E17" s="182" t="s">
        <v>454</v>
      </c>
      <c r="F17" s="185">
        <v>20</v>
      </c>
      <c r="G17" s="183">
        <v>0</v>
      </c>
      <c r="H17" s="183">
        <v>0</v>
      </c>
    </row>
    <row r="18" spans="1:8" ht="15" customHeight="1">
      <c r="A18" s="75"/>
      <c r="B18" s="75"/>
      <c r="C18" s="75"/>
      <c r="D18" s="75"/>
      <c r="E18" s="75"/>
      <c r="F18" s="186"/>
      <c r="G18" s="75"/>
      <c r="H18" s="75"/>
    </row>
    <row r="19" spans="1:8" ht="15" customHeight="1">
      <c r="A19" s="63" t="s">
        <v>145</v>
      </c>
      <c r="B19" s="75"/>
      <c r="C19" s="75"/>
      <c r="D19" s="75"/>
      <c r="E19" s="75"/>
      <c r="F19" s="75"/>
      <c r="G19" s="188">
        <f>SUM(G9:G18)</f>
        <v>7205580.8600000003</v>
      </c>
      <c r="H19" s="188">
        <f>SUM(H9:H18)</f>
        <v>7205580.8600000003</v>
      </c>
    </row>
    <row r="20" spans="1:8" ht="15" customHeight="1">
      <c r="A20" s="77"/>
      <c r="B20" s="77"/>
      <c r="C20" s="77"/>
      <c r="D20" s="77"/>
      <c r="E20" s="77"/>
      <c r="F20" s="77"/>
      <c r="G20" s="77"/>
      <c r="H20" s="77"/>
    </row>
    <row r="21" spans="1:8">
      <c r="A21" s="24" t="s">
        <v>139</v>
      </c>
      <c r="B21" s="24"/>
    </row>
    <row r="22" spans="1:8">
      <c r="A22" s="24"/>
      <c r="B22" s="24"/>
    </row>
    <row r="24" spans="1:8">
      <c r="A24" s="10"/>
      <c r="B24" s="10"/>
      <c r="E24" s="12"/>
    </row>
    <row r="25" spans="1:8">
      <c r="A25" s="13"/>
      <c r="B25" s="13"/>
      <c r="E25" s="15"/>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legacyDrawingHF r:id="rId2"/>
</worksheet>
</file>

<file path=xl/worksheets/sheet27.xml><?xml version="1.0" encoding="utf-8"?>
<worksheet xmlns="http://schemas.openxmlformats.org/spreadsheetml/2006/main" xmlns:r="http://schemas.openxmlformats.org/officeDocument/2006/relationships">
  <sheetPr codeName="Hoja27"/>
  <dimension ref="A1:C29"/>
  <sheetViews>
    <sheetView showGridLines="0" zoomScaleNormal="100" workbookViewId="0">
      <selection activeCell="E29" sqref="E29"/>
    </sheetView>
  </sheetViews>
  <sheetFormatPr baseColWidth="10" defaultColWidth="11.42578125" defaultRowHeight="13.5"/>
  <cols>
    <col min="1" max="1" width="42.28515625" style="30" customWidth="1"/>
    <col min="2" max="3" width="50.7109375" style="30" customWidth="1"/>
    <col min="4" max="16384" width="11.42578125" style="30"/>
  </cols>
  <sheetData>
    <row r="1" spans="1:3" ht="35.1" customHeight="1">
      <c r="A1" s="547" t="s">
        <v>90</v>
      </c>
      <c r="B1" s="548"/>
      <c r="C1" s="549"/>
    </row>
    <row r="2" spans="1:3" ht="6.75" customHeight="1"/>
    <row r="3" spans="1:3" s="31" customFormat="1" ht="15" customHeight="1">
      <c r="A3" s="550" t="s">
        <v>167</v>
      </c>
      <c r="B3" s="551"/>
      <c r="C3" s="552"/>
    </row>
    <row r="4" spans="1:3" s="31" customFormat="1" ht="6.75" customHeight="1"/>
    <row r="5" spans="1:3" s="31" customFormat="1" ht="15" customHeight="1">
      <c r="A5" s="550" t="s">
        <v>168</v>
      </c>
      <c r="B5" s="551"/>
      <c r="C5" s="552"/>
    </row>
    <row r="6" spans="1:3" s="31" customFormat="1" ht="6.75" customHeight="1"/>
    <row r="7" spans="1:3" s="31" customFormat="1" ht="15" customHeight="1">
      <c r="A7" s="541" t="s">
        <v>60</v>
      </c>
      <c r="B7" s="542"/>
      <c r="C7" s="543"/>
    </row>
    <row r="8" spans="1:3" s="31" customFormat="1" ht="6.75" customHeight="1">
      <c r="A8" s="553"/>
      <c r="B8" s="553"/>
      <c r="C8" s="553"/>
    </row>
    <row r="9" spans="1:3" s="31" customFormat="1" ht="15" customHeight="1">
      <c r="A9" s="32" t="s">
        <v>61</v>
      </c>
      <c r="B9" s="544"/>
      <c r="C9" s="545"/>
    </row>
    <row r="10" spans="1:3" s="31" customFormat="1" ht="15" customHeight="1">
      <c r="A10" s="32" t="s">
        <v>62</v>
      </c>
      <c r="B10" s="544"/>
      <c r="C10" s="545"/>
    </row>
    <row r="11" spans="1:3" s="31" customFormat="1" ht="15" customHeight="1">
      <c r="A11" s="32" t="s">
        <v>63</v>
      </c>
      <c r="B11" s="544"/>
      <c r="C11" s="545"/>
    </row>
    <row r="12" spans="1:3" s="31" customFormat="1" ht="15" customHeight="1">
      <c r="A12" s="32" t="s">
        <v>64</v>
      </c>
      <c r="B12" s="544"/>
      <c r="C12" s="545"/>
    </row>
    <row r="13" spans="1:3" s="31" customFormat="1" ht="15" customHeight="1">
      <c r="A13" s="33" t="s">
        <v>65</v>
      </c>
      <c r="B13" s="544"/>
      <c r="C13" s="545"/>
    </row>
    <row r="14" spans="1:3" s="31" customFormat="1" ht="33.6" customHeight="1">
      <c r="A14" s="33" t="s">
        <v>66</v>
      </c>
      <c r="B14" s="544"/>
      <c r="C14" s="546"/>
    </row>
    <row r="15" spans="1:3" s="31" customFormat="1" ht="33.6" customHeight="1">
      <c r="A15" s="33" t="s">
        <v>67</v>
      </c>
      <c r="B15" s="544"/>
      <c r="C15" s="545"/>
    </row>
    <row r="16" spans="1:3" s="31" customFormat="1" ht="33.6" customHeight="1">
      <c r="A16" s="33" t="s">
        <v>68</v>
      </c>
      <c r="B16" s="544"/>
      <c r="C16" s="545"/>
    </row>
    <row r="17" spans="1:3" s="31" customFormat="1" ht="6.75" customHeight="1"/>
    <row r="18" spans="1:3" s="31" customFormat="1" ht="15" customHeight="1">
      <c r="A18" s="541" t="s">
        <v>69</v>
      </c>
      <c r="B18" s="542"/>
      <c r="C18" s="543"/>
    </row>
    <row r="19" spans="1:3" s="31" customFormat="1" ht="28.9" customHeight="1">
      <c r="A19" s="34" t="s">
        <v>70</v>
      </c>
      <c r="B19" s="34" t="s">
        <v>71</v>
      </c>
      <c r="C19" s="35" t="s">
        <v>72</v>
      </c>
    </row>
    <row r="20" spans="1:3" s="31" customFormat="1" ht="15" customHeight="1">
      <c r="A20" s="36"/>
      <c r="B20" s="36"/>
      <c r="C20" s="37"/>
    </row>
    <row r="21" spans="1:3" s="31" customFormat="1" ht="6.75" customHeight="1"/>
    <row r="22" spans="1:3" s="31" customFormat="1" ht="15" customHeight="1">
      <c r="A22" s="541" t="s">
        <v>73</v>
      </c>
      <c r="B22" s="542"/>
      <c r="C22" s="543"/>
    </row>
    <row r="23" spans="1:3" s="31" customFormat="1" ht="15" customHeight="1">
      <c r="A23" s="34" t="s">
        <v>74</v>
      </c>
      <c r="B23" s="34" t="s">
        <v>75</v>
      </c>
      <c r="C23" s="35" t="s">
        <v>76</v>
      </c>
    </row>
    <row r="24" spans="1:3" s="31" customFormat="1" ht="15" customHeight="1">
      <c r="A24" s="36"/>
      <c r="B24" s="36"/>
      <c r="C24" s="37"/>
    </row>
    <row r="25" spans="1:3" s="31" customFormat="1" ht="6.75" customHeight="1"/>
    <row r="26" spans="1:3" s="31" customFormat="1" ht="15" customHeight="1">
      <c r="A26" s="541" t="s">
        <v>77</v>
      </c>
      <c r="B26" s="542"/>
      <c r="C26" s="543"/>
    </row>
    <row r="27" spans="1:3" s="31" customFormat="1" ht="15" customHeight="1">
      <c r="A27" s="34" t="s">
        <v>78</v>
      </c>
      <c r="B27" s="34" t="s">
        <v>79</v>
      </c>
      <c r="C27" s="35" t="s">
        <v>80</v>
      </c>
    </row>
    <row r="28" spans="1:3" s="31" customFormat="1" ht="34.9" customHeight="1">
      <c r="A28" s="38"/>
      <c r="B28" s="34"/>
      <c r="C28" s="37"/>
    </row>
    <row r="29" spans="1:3">
      <c r="A29" s="31"/>
      <c r="B29" s="31"/>
      <c r="C29" s="31"/>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8.xml><?xml version="1.0" encoding="utf-8"?>
<worksheet xmlns="http://schemas.openxmlformats.org/spreadsheetml/2006/main" xmlns:r="http://schemas.openxmlformats.org/officeDocument/2006/relationships">
  <sheetPr codeName="Hoja28"/>
  <dimension ref="A1:D17"/>
  <sheetViews>
    <sheetView showGridLines="0" topLeftCell="A11" zoomScale="90" zoomScaleNormal="90" zoomScaleSheetLayoutView="70" workbookViewId="0">
      <selection activeCell="A24" sqref="A24"/>
    </sheetView>
  </sheetViews>
  <sheetFormatPr baseColWidth="10" defaultColWidth="12.5703125" defaultRowHeight="13.5"/>
  <cols>
    <col min="1" max="1" width="60.140625" style="25" customWidth="1"/>
    <col min="2" max="2" width="18.5703125" style="26" customWidth="1"/>
    <col min="3" max="3" width="12.42578125" style="26" customWidth="1"/>
    <col min="4" max="4" width="73.42578125" style="26" customWidth="1"/>
    <col min="5" max="16384" width="12.5703125" style="26"/>
  </cols>
  <sheetData>
    <row r="1" spans="1:4" ht="35.1" customHeight="1">
      <c r="A1" s="407" t="s">
        <v>149</v>
      </c>
      <c r="B1" s="408"/>
      <c r="C1" s="408"/>
      <c r="D1" s="409"/>
    </row>
    <row r="2" spans="1:4" ht="7.5" customHeight="1">
      <c r="A2" s="27"/>
      <c r="B2" s="28"/>
      <c r="C2" s="28"/>
      <c r="D2" s="28"/>
    </row>
    <row r="3" spans="1:4" ht="20.100000000000001" customHeight="1">
      <c r="A3" s="410" t="s">
        <v>167</v>
      </c>
      <c r="B3" s="411"/>
      <c r="C3" s="411"/>
      <c r="D3" s="412"/>
    </row>
    <row r="4" spans="1:4" ht="14.25" customHeight="1">
      <c r="A4" s="410" t="s">
        <v>168</v>
      </c>
      <c r="B4" s="411"/>
      <c r="C4" s="411"/>
      <c r="D4" s="412"/>
    </row>
    <row r="5" spans="1:4" ht="25.9" customHeight="1">
      <c r="A5" s="554" t="s">
        <v>134</v>
      </c>
      <c r="B5" s="423" t="s">
        <v>128</v>
      </c>
      <c r="C5" s="556"/>
      <c r="D5" s="557" t="s">
        <v>14</v>
      </c>
    </row>
    <row r="6" spans="1:4" s="29" customFormat="1" ht="20.25" customHeight="1">
      <c r="A6" s="555"/>
      <c r="B6" s="136" t="s">
        <v>106</v>
      </c>
      <c r="C6" s="137" t="s">
        <v>19</v>
      </c>
      <c r="D6" s="558"/>
    </row>
    <row r="7" spans="1:4" ht="12.75" customHeight="1">
      <c r="A7" s="65" t="s">
        <v>0</v>
      </c>
      <c r="B7" s="65" t="s">
        <v>1</v>
      </c>
      <c r="C7" s="65" t="s">
        <v>2</v>
      </c>
      <c r="D7" s="65" t="s">
        <v>6</v>
      </c>
    </row>
    <row r="8" spans="1:4" ht="123" customHeight="1">
      <c r="A8" s="178" t="s">
        <v>441</v>
      </c>
      <c r="B8" s="179">
        <v>12000000</v>
      </c>
      <c r="C8" s="179">
        <v>0</v>
      </c>
      <c r="D8" s="180" t="s">
        <v>447</v>
      </c>
    </row>
    <row r="9" spans="1:4" ht="271.5" customHeight="1">
      <c r="A9" s="178" t="s">
        <v>442</v>
      </c>
      <c r="B9" s="179">
        <v>12000000</v>
      </c>
      <c r="C9" s="179">
        <v>0</v>
      </c>
      <c r="D9" s="180" t="s">
        <v>448</v>
      </c>
    </row>
    <row r="10" spans="1:4" ht="384" customHeight="1">
      <c r="A10" s="178" t="s">
        <v>443</v>
      </c>
      <c r="B10" s="179">
        <v>31000000</v>
      </c>
      <c r="C10" s="179">
        <v>0</v>
      </c>
      <c r="D10" s="180" t="s">
        <v>449</v>
      </c>
    </row>
    <row r="11" spans="1:4" ht="106.5" customHeight="1">
      <c r="A11" s="181" t="s">
        <v>444</v>
      </c>
      <c r="B11" s="179">
        <v>12000000</v>
      </c>
      <c r="C11" s="179">
        <v>0</v>
      </c>
      <c r="D11" s="180" t="s">
        <v>450</v>
      </c>
    </row>
    <row r="12" spans="1:4" ht="240.75" customHeight="1">
      <c r="A12" s="181" t="s">
        <v>445</v>
      </c>
      <c r="B12" s="179">
        <v>15000000</v>
      </c>
      <c r="C12" s="179">
        <v>0</v>
      </c>
      <c r="D12" s="180" t="s">
        <v>446</v>
      </c>
    </row>
    <row r="13" spans="1:4" ht="20.25" customHeight="1">
      <c r="A13" s="111" t="s">
        <v>138</v>
      </c>
      <c r="B13" s="179">
        <f>SUM(B8:B12)</f>
        <v>82000000</v>
      </c>
      <c r="C13" s="179">
        <f>SUM(C8:C12)</f>
        <v>0</v>
      </c>
      <c r="D13" s="110"/>
    </row>
    <row r="14" spans="1:4" ht="20.25" customHeight="1">
      <c r="A14" s="109"/>
      <c r="B14" s="110"/>
      <c r="C14" s="110"/>
      <c r="D14" s="110"/>
    </row>
    <row r="15" spans="1:4">
      <c r="A15" s="24" t="s">
        <v>148</v>
      </c>
    </row>
    <row r="16" spans="1:4">
      <c r="A16" s="10"/>
      <c r="C16" s="12"/>
    </row>
    <row r="17" spans="1:3">
      <c r="A17" s="13"/>
      <c r="C17" s="15"/>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7:D7" numberStoredAsText="1"/>
  </ignoredErrors>
  <legacyDrawingHF r:id="rId2"/>
</worksheet>
</file>

<file path=xl/worksheets/sheet29.xml><?xml version="1.0" encoding="utf-8"?>
<worksheet xmlns="http://schemas.openxmlformats.org/spreadsheetml/2006/main" xmlns:r="http://schemas.openxmlformats.org/officeDocument/2006/relationships">
  <sheetPr codeName="Hoja29"/>
  <dimension ref="A1:I127"/>
  <sheetViews>
    <sheetView showGridLines="0" zoomScale="90" zoomScaleNormal="90" zoomScaleSheetLayoutView="70" workbookViewId="0">
      <pane ySplit="7" topLeftCell="A62" activePane="bottomLeft" state="frozen"/>
      <selection pane="bottomLeft" activeCell="D93" sqref="D93"/>
    </sheetView>
  </sheetViews>
  <sheetFormatPr baseColWidth="10" defaultColWidth="9.140625" defaultRowHeight="13.5"/>
  <cols>
    <col min="1" max="1" width="34.7109375" style="1" customWidth="1"/>
    <col min="2" max="2" width="40.7109375" style="1" customWidth="1"/>
    <col min="3" max="3" width="46.28515625" style="1" customWidth="1"/>
    <col min="4" max="4" width="12.5703125" style="1" bestFit="1" customWidth="1"/>
    <col min="5" max="5" width="20.140625" style="1" customWidth="1"/>
    <col min="6" max="6" width="17.140625" style="1" customWidth="1"/>
    <col min="7" max="7" width="15.7109375" style="1" customWidth="1"/>
    <col min="8" max="8" width="9.140625" style="1"/>
    <col min="9" max="9" width="19.7109375" style="175" customWidth="1"/>
    <col min="10" max="16384" width="9.140625" style="1"/>
  </cols>
  <sheetData>
    <row r="1" spans="1:9" ht="35.1" customHeight="1">
      <c r="A1" s="407" t="s">
        <v>34</v>
      </c>
      <c r="B1" s="408"/>
      <c r="C1" s="408"/>
      <c r="D1" s="408"/>
      <c r="E1" s="408"/>
      <c r="F1" s="408"/>
      <c r="G1" s="409"/>
    </row>
    <row r="2" spans="1:9" s="17" customFormat="1" ht="8.25" customHeight="1">
      <c r="A2" s="16"/>
      <c r="B2" s="16"/>
      <c r="C2" s="16"/>
      <c r="D2" s="16"/>
      <c r="E2" s="16"/>
      <c r="F2" s="16"/>
      <c r="G2" s="16"/>
      <c r="I2" s="176"/>
    </row>
    <row r="3" spans="1:9" s="17" customFormat="1" ht="19.5" customHeight="1">
      <c r="A3" s="410" t="s">
        <v>167</v>
      </c>
      <c r="B3" s="411"/>
      <c r="C3" s="411"/>
      <c r="D3" s="411"/>
      <c r="E3" s="411"/>
      <c r="F3" s="411"/>
      <c r="G3" s="412"/>
      <c r="I3" s="176"/>
    </row>
    <row r="4" spans="1:9" s="17" customFormat="1" ht="19.5" customHeight="1">
      <c r="A4" s="410" t="s">
        <v>168</v>
      </c>
      <c r="B4" s="411"/>
      <c r="C4" s="411"/>
      <c r="D4" s="411"/>
      <c r="E4" s="411"/>
      <c r="F4" s="411"/>
      <c r="G4" s="412"/>
      <c r="I4" s="197"/>
    </row>
    <row r="5" spans="1:9" ht="9" customHeight="1"/>
    <row r="6" spans="1:9" ht="19.899999999999999" customHeight="1">
      <c r="A6" s="405" t="s">
        <v>36</v>
      </c>
      <c r="B6" s="405" t="s">
        <v>35</v>
      </c>
      <c r="C6" s="405" t="s">
        <v>14</v>
      </c>
      <c r="D6" s="405" t="s">
        <v>37</v>
      </c>
      <c r="E6" s="423" t="s">
        <v>104</v>
      </c>
      <c r="F6" s="424"/>
      <c r="G6" s="481"/>
    </row>
    <row r="7" spans="1:9" s="18" customFormat="1" ht="36" customHeight="1">
      <c r="A7" s="406"/>
      <c r="B7" s="406"/>
      <c r="C7" s="406"/>
      <c r="D7" s="406"/>
      <c r="E7" s="119" t="s">
        <v>107</v>
      </c>
      <c r="F7" s="119" t="s">
        <v>147</v>
      </c>
      <c r="G7" s="119" t="s">
        <v>38</v>
      </c>
      <c r="I7" s="177"/>
    </row>
    <row r="8" spans="1:9">
      <c r="A8" s="19" t="s">
        <v>0</v>
      </c>
      <c r="B8" s="19" t="s">
        <v>1</v>
      </c>
      <c r="C8" s="19" t="s">
        <v>2</v>
      </c>
      <c r="D8" s="19" t="s">
        <v>6</v>
      </c>
      <c r="E8" s="19" t="s">
        <v>3</v>
      </c>
      <c r="F8" s="19" t="s">
        <v>4</v>
      </c>
      <c r="G8" s="19" t="s">
        <v>5</v>
      </c>
    </row>
    <row r="9" spans="1:9" ht="57" customHeight="1">
      <c r="A9" s="160" t="s">
        <v>170</v>
      </c>
      <c r="B9" s="160" t="s">
        <v>171</v>
      </c>
      <c r="C9" s="160" t="s">
        <v>172</v>
      </c>
      <c r="D9" s="161">
        <v>0</v>
      </c>
      <c r="E9" s="162">
        <v>389230.94594594592</v>
      </c>
      <c r="F9" s="163">
        <v>219460.03212765956</v>
      </c>
      <c r="G9" s="163">
        <v>0</v>
      </c>
    </row>
    <row r="10" spans="1:9" ht="57" customHeight="1">
      <c r="A10" s="160" t="s">
        <v>173</v>
      </c>
      <c r="B10" s="160" t="s">
        <v>174</v>
      </c>
      <c r="C10" s="164" t="s">
        <v>175</v>
      </c>
      <c r="D10" s="161">
        <v>0.21299999999999999</v>
      </c>
      <c r="E10" s="162">
        <v>389230.94594594592</v>
      </c>
      <c r="F10" s="163">
        <v>219460.03212765956</v>
      </c>
      <c r="G10" s="163">
        <v>0</v>
      </c>
    </row>
    <row r="11" spans="1:9" ht="57" customHeight="1">
      <c r="A11" s="160" t="s">
        <v>176</v>
      </c>
      <c r="B11" s="160" t="s">
        <v>177</v>
      </c>
      <c r="C11" s="164" t="s">
        <v>175</v>
      </c>
      <c r="D11" s="161">
        <v>0.74099999999999999</v>
      </c>
      <c r="E11" s="162">
        <v>389230.94594594592</v>
      </c>
      <c r="F11" s="163">
        <v>219460.03212765956</v>
      </c>
      <c r="G11" s="163">
        <v>0</v>
      </c>
    </row>
    <row r="12" spans="1:9" ht="57" customHeight="1">
      <c r="A12" s="160" t="s">
        <v>178</v>
      </c>
      <c r="B12" s="160" t="s">
        <v>179</v>
      </c>
      <c r="C12" s="164" t="s">
        <v>175</v>
      </c>
      <c r="D12" s="161">
        <v>0.12</v>
      </c>
      <c r="E12" s="162">
        <v>389230.94594594592</v>
      </c>
      <c r="F12" s="163">
        <v>219460.03212765956</v>
      </c>
      <c r="G12" s="163">
        <v>0</v>
      </c>
    </row>
    <row r="13" spans="1:9" ht="57" customHeight="1">
      <c r="A13" s="160" t="s">
        <v>180</v>
      </c>
      <c r="B13" s="160" t="s">
        <v>181</v>
      </c>
      <c r="C13" s="164" t="s">
        <v>175</v>
      </c>
      <c r="D13" s="161">
        <v>0.65</v>
      </c>
      <c r="E13" s="162">
        <v>389230.94594594592</v>
      </c>
      <c r="F13" s="163">
        <v>219460.03212765956</v>
      </c>
      <c r="G13" s="163">
        <v>0</v>
      </c>
    </row>
    <row r="14" spans="1:9" ht="57" customHeight="1">
      <c r="A14" s="160" t="s">
        <v>182</v>
      </c>
      <c r="B14" s="160" t="s">
        <v>183</v>
      </c>
      <c r="C14" s="164" t="s">
        <v>175</v>
      </c>
      <c r="D14" s="161">
        <v>0.94</v>
      </c>
      <c r="E14" s="162">
        <v>389230.94594594592</v>
      </c>
      <c r="F14" s="163">
        <v>219460.03212765956</v>
      </c>
      <c r="G14" s="163">
        <v>0</v>
      </c>
    </row>
    <row r="15" spans="1:9" ht="57" customHeight="1">
      <c r="A15" s="160" t="s">
        <v>184</v>
      </c>
      <c r="B15" s="160" t="s">
        <v>185</v>
      </c>
      <c r="C15" s="164" t="s">
        <v>175</v>
      </c>
      <c r="D15" s="161">
        <v>0.53</v>
      </c>
      <c r="E15" s="162">
        <v>389230.94594594592</v>
      </c>
      <c r="F15" s="163">
        <v>219460.03212765956</v>
      </c>
      <c r="G15" s="163">
        <v>0</v>
      </c>
    </row>
    <row r="16" spans="1:9" ht="57" customHeight="1">
      <c r="A16" s="160" t="s">
        <v>186</v>
      </c>
      <c r="B16" s="160" t="s">
        <v>187</v>
      </c>
      <c r="C16" s="164" t="s">
        <v>175</v>
      </c>
      <c r="D16" s="161">
        <v>0.12</v>
      </c>
      <c r="E16" s="162">
        <v>389230.94594594592</v>
      </c>
      <c r="F16" s="163">
        <v>219460.03212765956</v>
      </c>
      <c r="G16" s="163">
        <v>0</v>
      </c>
    </row>
    <row r="17" spans="1:7" ht="57" customHeight="1">
      <c r="A17" s="160" t="s">
        <v>188</v>
      </c>
      <c r="B17" s="160" t="s">
        <v>189</v>
      </c>
      <c r="C17" s="164" t="s">
        <v>175</v>
      </c>
      <c r="D17" s="161">
        <v>0.12</v>
      </c>
      <c r="E17" s="162">
        <v>389230.94594594592</v>
      </c>
      <c r="F17" s="163">
        <v>219460.03212765956</v>
      </c>
      <c r="G17" s="163">
        <v>0</v>
      </c>
    </row>
    <row r="18" spans="1:7" ht="57" customHeight="1">
      <c r="A18" s="160" t="s">
        <v>190</v>
      </c>
      <c r="B18" s="160" t="s">
        <v>191</v>
      </c>
      <c r="C18" s="164" t="s">
        <v>175</v>
      </c>
      <c r="D18" s="161">
        <v>0.45</v>
      </c>
      <c r="E18" s="162">
        <v>389230.94594594592</v>
      </c>
      <c r="F18" s="163">
        <v>219460.03212765956</v>
      </c>
      <c r="G18" s="163">
        <v>0</v>
      </c>
    </row>
    <row r="19" spans="1:7" ht="57" customHeight="1">
      <c r="A19" s="160" t="s">
        <v>192</v>
      </c>
      <c r="B19" s="160" t="s">
        <v>193</v>
      </c>
      <c r="C19" s="164" t="s">
        <v>175</v>
      </c>
      <c r="D19" s="161">
        <v>0.12</v>
      </c>
      <c r="E19" s="162">
        <v>389230.94594594592</v>
      </c>
      <c r="F19" s="163">
        <v>219460.03212765956</v>
      </c>
      <c r="G19" s="163">
        <v>0</v>
      </c>
    </row>
    <row r="20" spans="1:7" ht="74.25" customHeight="1">
      <c r="A20" s="160" t="s">
        <v>194</v>
      </c>
      <c r="B20" s="160" t="s">
        <v>195</v>
      </c>
      <c r="C20" s="164" t="s">
        <v>196</v>
      </c>
      <c r="D20" s="161">
        <v>0.12</v>
      </c>
      <c r="E20" s="162">
        <v>389230.94594594592</v>
      </c>
      <c r="F20" s="163">
        <v>219460.03212765956</v>
      </c>
      <c r="G20" s="163">
        <v>0</v>
      </c>
    </row>
    <row r="21" spans="1:7" ht="74.25" customHeight="1">
      <c r="A21" s="160" t="s">
        <v>197</v>
      </c>
      <c r="B21" s="160" t="s">
        <v>198</v>
      </c>
      <c r="C21" s="164" t="s">
        <v>175</v>
      </c>
      <c r="D21" s="161">
        <v>0.12</v>
      </c>
      <c r="E21" s="162">
        <v>389230.94594594592</v>
      </c>
      <c r="F21" s="163">
        <v>219460.03212765956</v>
      </c>
      <c r="G21" s="163">
        <v>0</v>
      </c>
    </row>
    <row r="22" spans="1:7" ht="74.25" customHeight="1">
      <c r="A22" s="160" t="s">
        <v>199</v>
      </c>
      <c r="B22" s="160" t="s">
        <v>200</v>
      </c>
      <c r="C22" s="164" t="s">
        <v>175</v>
      </c>
      <c r="D22" s="161">
        <v>0.12</v>
      </c>
      <c r="E22" s="162">
        <v>389230.94594594592</v>
      </c>
      <c r="F22" s="163">
        <v>219460.03212765956</v>
      </c>
      <c r="G22" s="163">
        <v>0</v>
      </c>
    </row>
    <row r="23" spans="1:7" ht="74.25" customHeight="1">
      <c r="A23" s="160" t="s">
        <v>201</v>
      </c>
      <c r="B23" s="160" t="s">
        <v>202</v>
      </c>
      <c r="C23" s="164" t="s">
        <v>175</v>
      </c>
      <c r="D23" s="161">
        <v>0.16</v>
      </c>
      <c r="E23" s="162">
        <v>389230.94594594592</v>
      </c>
      <c r="F23" s="163">
        <v>219460.03212765956</v>
      </c>
      <c r="G23" s="163">
        <v>0</v>
      </c>
    </row>
    <row r="24" spans="1:7" ht="74.25" customHeight="1">
      <c r="A24" s="160" t="s">
        <v>203</v>
      </c>
      <c r="B24" s="160" t="s">
        <v>204</v>
      </c>
      <c r="C24" s="164" t="s">
        <v>175</v>
      </c>
      <c r="D24" s="161">
        <v>0.92</v>
      </c>
      <c r="E24" s="162">
        <v>389230.94594594592</v>
      </c>
      <c r="F24" s="163">
        <v>219460.03212765956</v>
      </c>
      <c r="G24" s="163">
        <v>0</v>
      </c>
    </row>
    <row r="25" spans="1:7" ht="74.25" customHeight="1">
      <c r="A25" s="160" t="s">
        <v>205</v>
      </c>
      <c r="B25" s="160" t="s">
        <v>206</v>
      </c>
      <c r="C25" s="164" t="s">
        <v>175</v>
      </c>
      <c r="D25" s="161">
        <v>0.75</v>
      </c>
      <c r="E25" s="162">
        <v>389230.94594594592</v>
      </c>
      <c r="F25" s="163">
        <v>219460.03212765956</v>
      </c>
      <c r="G25" s="163">
        <v>0</v>
      </c>
    </row>
    <row r="26" spans="1:7" ht="60" customHeight="1">
      <c r="A26" s="160" t="s">
        <v>207</v>
      </c>
      <c r="B26" s="160" t="s">
        <v>208</v>
      </c>
      <c r="C26" s="164" t="s">
        <v>175</v>
      </c>
      <c r="D26" s="161">
        <v>0.12</v>
      </c>
      <c r="E26" s="162">
        <v>389230.94594594592</v>
      </c>
      <c r="F26" s="163">
        <v>219460.03212765956</v>
      </c>
      <c r="G26" s="163">
        <v>0</v>
      </c>
    </row>
    <row r="27" spans="1:7" ht="60" customHeight="1">
      <c r="A27" s="160" t="s">
        <v>209</v>
      </c>
      <c r="B27" s="160" t="s">
        <v>177</v>
      </c>
      <c r="C27" s="164" t="s">
        <v>175</v>
      </c>
      <c r="D27" s="161">
        <v>0.85</v>
      </c>
      <c r="E27" s="162">
        <v>389230.94594594592</v>
      </c>
      <c r="F27" s="163">
        <v>219460.03212765956</v>
      </c>
      <c r="G27" s="163">
        <v>0</v>
      </c>
    </row>
    <row r="28" spans="1:7" ht="60" customHeight="1">
      <c r="A28" s="160" t="s">
        <v>210</v>
      </c>
      <c r="B28" s="160" t="s">
        <v>211</v>
      </c>
      <c r="C28" s="164" t="s">
        <v>175</v>
      </c>
      <c r="D28" s="161">
        <v>0.92</v>
      </c>
      <c r="E28" s="162">
        <v>389230.94594594592</v>
      </c>
      <c r="F28" s="163">
        <v>219460.03212765956</v>
      </c>
      <c r="G28" s="163">
        <v>0</v>
      </c>
    </row>
    <row r="29" spans="1:7" ht="60" customHeight="1">
      <c r="A29" s="160" t="s">
        <v>212</v>
      </c>
      <c r="B29" s="160" t="s">
        <v>213</v>
      </c>
      <c r="C29" s="164" t="s">
        <v>214</v>
      </c>
      <c r="D29" s="161">
        <v>0</v>
      </c>
      <c r="E29" s="162">
        <v>389230.94594594592</v>
      </c>
      <c r="F29" s="163">
        <v>219460.03212765956</v>
      </c>
      <c r="G29" s="163">
        <v>0</v>
      </c>
    </row>
    <row r="30" spans="1:7" ht="39" customHeight="1">
      <c r="A30" s="160" t="s">
        <v>215</v>
      </c>
      <c r="B30" s="160" t="s">
        <v>216</v>
      </c>
      <c r="C30" s="160" t="s">
        <v>217</v>
      </c>
      <c r="D30" s="161">
        <v>0</v>
      </c>
      <c r="E30" s="162">
        <v>389230.94594594592</v>
      </c>
      <c r="F30" s="163">
        <v>219460.03212765956</v>
      </c>
      <c r="G30" s="163">
        <v>0</v>
      </c>
    </row>
    <row r="31" spans="1:7" ht="60" customHeight="1">
      <c r="A31" s="160" t="s">
        <v>218</v>
      </c>
      <c r="B31" s="165" t="s">
        <v>219</v>
      </c>
      <c r="C31" s="160" t="s">
        <v>220</v>
      </c>
      <c r="D31" s="161">
        <v>0</v>
      </c>
      <c r="E31" s="162">
        <v>389230.94594594592</v>
      </c>
      <c r="F31" s="163">
        <v>219460.03212765956</v>
      </c>
      <c r="G31" s="163">
        <v>0</v>
      </c>
    </row>
    <row r="32" spans="1:7" ht="60" customHeight="1">
      <c r="A32" s="160" t="s">
        <v>221</v>
      </c>
      <c r="B32" s="165" t="s">
        <v>219</v>
      </c>
      <c r="C32" s="160" t="s">
        <v>220</v>
      </c>
      <c r="D32" s="161">
        <v>0</v>
      </c>
      <c r="E32" s="162">
        <v>389230.94594594592</v>
      </c>
      <c r="F32" s="163">
        <v>219460.03212765956</v>
      </c>
      <c r="G32" s="163">
        <v>0</v>
      </c>
    </row>
    <row r="33" spans="1:9" ht="60" customHeight="1">
      <c r="A33" s="160" t="s">
        <v>222</v>
      </c>
      <c r="B33" s="165" t="s">
        <v>219</v>
      </c>
      <c r="C33" s="160" t="s">
        <v>220</v>
      </c>
      <c r="D33" s="161">
        <v>0</v>
      </c>
      <c r="E33" s="162">
        <v>389230.94594594592</v>
      </c>
      <c r="F33" s="163">
        <v>219460.03212765956</v>
      </c>
      <c r="G33" s="163">
        <v>0</v>
      </c>
    </row>
    <row r="34" spans="1:9" ht="60" customHeight="1">
      <c r="A34" s="160" t="s">
        <v>223</v>
      </c>
      <c r="B34" s="165" t="s">
        <v>224</v>
      </c>
      <c r="C34" s="160" t="s">
        <v>225</v>
      </c>
      <c r="D34" s="161">
        <v>0</v>
      </c>
      <c r="E34" s="162">
        <v>389230.94594594592</v>
      </c>
      <c r="F34" s="163">
        <v>219460.03212765956</v>
      </c>
      <c r="G34" s="163">
        <v>0</v>
      </c>
    </row>
    <row r="35" spans="1:9" ht="60" customHeight="1">
      <c r="A35" s="160" t="s">
        <v>226</v>
      </c>
      <c r="B35" s="165" t="s">
        <v>219</v>
      </c>
      <c r="C35" s="160" t="s">
        <v>220</v>
      </c>
      <c r="D35" s="161">
        <v>0</v>
      </c>
      <c r="E35" s="162">
        <v>389230.94594594592</v>
      </c>
      <c r="F35" s="163">
        <v>219460.03212765956</v>
      </c>
      <c r="G35" s="163">
        <v>0</v>
      </c>
    </row>
    <row r="36" spans="1:9" ht="87" customHeight="1">
      <c r="A36" s="160" t="s">
        <v>227</v>
      </c>
      <c r="B36" s="160" t="s">
        <v>228</v>
      </c>
      <c r="C36" s="164" t="s">
        <v>229</v>
      </c>
      <c r="D36" s="392">
        <v>8.6999999999999994E-3</v>
      </c>
      <c r="E36" s="162">
        <v>389230.94594594592</v>
      </c>
      <c r="F36" s="163">
        <v>0</v>
      </c>
      <c r="G36" s="163">
        <v>0</v>
      </c>
    </row>
    <row r="37" spans="1:9" ht="87" customHeight="1">
      <c r="A37" s="160" t="s">
        <v>230</v>
      </c>
      <c r="B37" s="160" t="s">
        <v>231</v>
      </c>
      <c r="C37" s="164" t="s">
        <v>229</v>
      </c>
      <c r="D37" s="392">
        <v>1.5E-3</v>
      </c>
      <c r="E37" s="162">
        <v>389230.94594594592</v>
      </c>
      <c r="F37" s="163">
        <v>0</v>
      </c>
      <c r="G37" s="163">
        <v>0</v>
      </c>
    </row>
    <row r="38" spans="1:9" ht="87" customHeight="1">
      <c r="A38" s="160" t="s">
        <v>232</v>
      </c>
      <c r="B38" s="160" t="s">
        <v>233</v>
      </c>
      <c r="C38" s="164" t="s">
        <v>234</v>
      </c>
      <c r="D38" s="392">
        <v>4.0000000000000001E-3</v>
      </c>
      <c r="E38" s="162">
        <v>389230.94594594592</v>
      </c>
      <c r="F38" s="163">
        <v>0</v>
      </c>
      <c r="G38" s="163">
        <v>0</v>
      </c>
    </row>
    <row r="39" spans="1:9" ht="87" customHeight="1">
      <c r="A39" s="160" t="s">
        <v>235</v>
      </c>
      <c r="B39" s="160" t="s">
        <v>236</v>
      </c>
      <c r="C39" s="164" t="s">
        <v>229</v>
      </c>
      <c r="D39" s="392">
        <v>3.0000000000000001E-3</v>
      </c>
      <c r="E39" s="162">
        <v>389230.94594594592</v>
      </c>
      <c r="F39" s="163">
        <v>0</v>
      </c>
      <c r="G39" s="163">
        <v>0</v>
      </c>
    </row>
    <row r="40" spans="1:9" ht="87" customHeight="1">
      <c r="A40" s="160" t="s">
        <v>237</v>
      </c>
      <c r="B40" s="160" t="s">
        <v>238</v>
      </c>
      <c r="C40" s="164" t="s">
        <v>239</v>
      </c>
      <c r="D40" s="392">
        <v>8.8000000000000005E-3</v>
      </c>
      <c r="E40" s="162">
        <v>389230.94594594592</v>
      </c>
      <c r="F40" s="163">
        <v>0</v>
      </c>
      <c r="G40" s="163">
        <v>0</v>
      </c>
    </row>
    <row r="41" spans="1:9" ht="87" customHeight="1">
      <c r="A41" s="160" t="s">
        <v>240</v>
      </c>
      <c r="B41" s="160" t="s">
        <v>241</v>
      </c>
      <c r="C41" s="164" t="s">
        <v>242</v>
      </c>
      <c r="D41" s="392">
        <v>3.0000000000000001E-3</v>
      </c>
      <c r="E41" s="162">
        <v>389230.94594594592</v>
      </c>
      <c r="F41" s="163">
        <v>0</v>
      </c>
      <c r="G41" s="163">
        <v>0</v>
      </c>
    </row>
    <row r="42" spans="1:9" ht="136.5" customHeight="1">
      <c r="A42" s="160" t="s">
        <v>243</v>
      </c>
      <c r="B42" s="160" t="s">
        <v>244</v>
      </c>
      <c r="C42" s="164" t="s">
        <v>245</v>
      </c>
      <c r="D42" s="392">
        <v>8.8000000000000005E-3</v>
      </c>
      <c r="E42" s="162">
        <v>389230.94594594592</v>
      </c>
      <c r="F42" s="163">
        <v>0</v>
      </c>
      <c r="G42" s="163">
        <v>0</v>
      </c>
    </row>
    <row r="43" spans="1:9" s="195" customFormat="1" ht="81" customHeight="1">
      <c r="A43" s="165" t="s">
        <v>246</v>
      </c>
      <c r="B43" s="165" t="s">
        <v>238</v>
      </c>
      <c r="C43" s="194" t="s">
        <v>239</v>
      </c>
      <c r="D43" s="392">
        <v>8.8999999999999999E-3</v>
      </c>
      <c r="E43" s="167">
        <v>389230.94594594592</v>
      </c>
      <c r="F43" s="168">
        <v>11600</v>
      </c>
      <c r="G43" s="168">
        <v>11600</v>
      </c>
      <c r="I43" s="196"/>
    </row>
    <row r="44" spans="1:9" ht="35.25" customHeight="1">
      <c r="A44" s="160" t="s">
        <v>247</v>
      </c>
      <c r="B44" s="160" t="s">
        <v>248</v>
      </c>
      <c r="C44" s="160" t="s">
        <v>249</v>
      </c>
      <c r="D44" s="161">
        <v>0</v>
      </c>
      <c r="E44" s="162">
        <v>389230.94594594592</v>
      </c>
      <c r="F44" s="163">
        <v>219460.03212765956</v>
      </c>
      <c r="G44" s="163">
        <v>0</v>
      </c>
    </row>
    <row r="45" spans="1:9" ht="26.25" customHeight="1">
      <c r="A45" s="160" t="s">
        <v>250</v>
      </c>
      <c r="B45" s="160" t="s">
        <v>251</v>
      </c>
      <c r="C45" s="160" t="s">
        <v>249</v>
      </c>
      <c r="D45" s="161">
        <v>0</v>
      </c>
      <c r="E45" s="162">
        <v>389230.94594594592</v>
      </c>
      <c r="F45" s="163">
        <v>219460.03212765956</v>
      </c>
      <c r="G45" s="163">
        <v>0</v>
      </c>
    </row>
    <row r="46" spans="1:9" ht="36" customHeight="1">
      <c r="A46" s="160" t="s">
        <v>252</v>
      </c>
      <c r="B46" s="160" t="s">
        <v>253</v>
      </c>
      <c r="C46" s="160" t="s">
        <v>254</v>
      </c>
      <c r="D46" s="161">
        <v>0</v>
      </c>
      <c r="E46" s="162">
        <v>389230.94594594592</v>
      </c>
      <c r="F46" s="163">
        <v>219460.03212765956</v>
      </c>
      <c r="G46" s="163">
        <v>0</v>
      </c>
    </row>
    <row r="47" spans="1:9" ht="35.25" customHeight="1">
      <c r="A47" s="160" t="s">
        <v>255</v>
      </c>
      <c r="B47" s="160" t="s">
        <v>256</v>
      </c>
      <c r="C47" s="160" t="s">
        <v>257</v>
      </c>
      <c r="D47" s="161">
        <v>0</v>
      </c>
      <c r="E47" s="162">
        <v>389230.94594594592</v>
      </c>
      <c r="F47" s="163">
        <v>219460.03212765956</v>
      </c>
      <c r="G47" s="163">
        <v>0</v>
      </c>
    </row>
    <row r="48" spans="1:9" ht="37.5" customHeight="1">
      <c r="A48" s="160" t="s">
        <v>258</v>
      </c>
      <c r="B48" s="160" t="s">
        <v>259</v>
      </c>
      <c r="C48" s="160" t="s">
        <v>260</v>
      </c>
      <c r="D48" s="161">
        <v>0</v>
      </c>
      <c r="E48" s="162">
        <v>389230.94594594592</v>
      </c>
      <c r="F48" s="163">
        <v>219460.03212765956</v>
      </c>
      <c r="G48" s="163">
        <v>0</v>
      </c>
    </row>
    <row r="49" spans="1:7" ht="36" customHeight="1">
      <c r="A49" s="160" t="s">
        <v>261</v>
      </c>
      <c r="B49" s="160" t="s">
        <v>262</v>
      </c>
      <c r="C49" s="160" t="s">
        <v>249</v>
      </c>
      <c r="D49" s="161">
        <v>0</v>
      </c>
      <c r="E49" s="162">
        <v>389230.94594594592</v>
      </c>
      <c r="F49" s="163">
        <v>219460.03212765956</v>
      </c>
      <c r="G49" s="163">
        <v>0</v>
      </c>
    </row>
    <row r="50" spans="1:7" ht="24">
      <c r="A50" s="160" t="s">
        <v>263</v>
      </c>
      <c r="B50" s="160" t="s">
        <v>264</v>
      </c>
      <c r="C50" s="160" t="s">
        <v>249</v>
      </c>
      <c r="D50" s="161">
        <v>0</v>
      </c>
      <c r="E50" s="162">
        <v>389230.94594594592</v>
      </c>
      <c r="F50" s="163">
        <v>219460.03212765956</v>
      </c>
      <c r="G50" s="163">
        <v>0</v>
      </c>
    </row>
    <row r="51" spans="1:7" ht="36">
      <c r="A51" s="160" t="s">
        <v>265</v>
      </c>
      <c r="B51" s="160" t="s">
        <v>266</v>
      </c>
      <c r="C51" s="160" t="s">
        <v>249</v>
      </c>
      <c r="D51" s="161">
        <v>0</v>
      </c>
      <c r="E51" s="162">
        <v>389230.94594594592</v>
      </c>
      <c r="F51" s="163">
        <v>219460.03212765956</v>
      </c>
      <c r="G51" s="163">
        <v>0</v>
      </c>
    </row>
    <row r="52" spans="1:7" ht="24" customHeight="1">
      <c r="A52" s="160" t="s">
        <v>267</v>
      </c>
      <c r="B52" s="160" t="s">
        <v>268</v>
      </c>
      <c r="C52" s="160" t="s">
        <v>249</v>
      </c>
      <c r="D52" s="161">
        <v>0</v>
      </c>
      <c r="E52" s="162">
        <v>389230.94594594592</v>
      </c>
      <c r="F52" s="163">
        <v>219460.03212765956</v>
      </c>
      <c r="G52" s="163">
        <v>0</v>
      </c>
    </row>
    <row r="53" spans="1:7" ht="33" customHeight="1">
      <c r="A53" s="160" t="s">
        <v>269</v>
      </c>
      <c r="B53" s="160" t="s">
        <v>270</v>
      </c>
      <c r="C53" s="160" t="s">
        <v>249</v>
      </c>
      <c r="D53" s="161">
        <v>0</v>
      </c>
      <c r="E53" s="162">
        <v>389230.94594594592</v>
      </c>
      <c r="F53" s="163">
        <v>219460.03212765956</v>
      </c>
      <c r="G53" s="163">
        <v>0</v>
      </c>
    </row>
    <row r="54" spans="1:7" ht="33" customHeight="1">
      <c r="A54" s="160" t="s">
        <v>271</v>
      </c>
      <c r="B54" s="160" t="s">
        <v>272</v>
      </c>
      <c r="C54" s="160" t="s">
        <v>273</v>
      </c>
      <c r="D54" s="161">
        <v>0</v>
      </c>
      <c r="E54" s="162">
        <v>389230.94594594592</v>
      </c>
      <c r="F54" s="163">
        <v>0</v>
      </c>
      <c r="G54" s="163">
        <v>0</v>
      </c>
    </row>
    <row r="55" spans="1:7" ht="43.5" customHeight="1">
      <c r="A55" s="160" t="s">
        <v>274</v>
      </c>
      <c r="B55" s="160" t="s">
        <v>272</v>
      </c>
      <c r="C55" s="160" t="s">
        <v>273</v>
      </c>
      <c r="D55" s="161">
        <v>0</v>
      </c>
      <c r="E55" s="162">
        <v>389230.94594594592</v>
      </c>
      <c r="F55" s="163">
        <v>0</v>
      </c>
      <c r="G55" s="163">
        <v>0</v>
      </c>
    </row>
    <row r="56" spans="1:7" ht="31.5" customHeight="1">
      <c r="A56" s="160" t="s">
        <v>275</v>
      </c>
      <c r="B56" s="160" t="s">
        <v>276</v>
      </c>
      <c r="C56" s="160" t="s">
        <v>277</v>
      </c>
      <c r="D56" s="161">
        <v>0</v>
      </c>
      <c r="E56" s="162">
        <v>389230.94594594592</v>
      </c>
      <c r="F56" s="163">
        <v>219460.03212765956</v>
      </c>
      <c r="G56" s="163">
        <v>0</v>
      </c>
    </row>
    <row r="57" spans="1:7" ht="69" customHeight="1">
      <c r="A57" s="160" t="s">
        <v>278</v>
      </c>
      <c r="B57" s="160" t="s">
        <v>440</v>
      </c>
      <c r="C57" s="164" t="s">
        <v>313</v>
      </c>
      <c r="D57" s="161">
        <v>0</v>
      </c>
      <c r="E57" s="162">
        <v>389230.94594594592</v>
      </c>
      <c r="F57" s="163">
        <v>219460.03212765956</v>
      </c>
      <c r="G57" s="163">
        <v>0</v>
      </c>
    </row>
    <row r="58" spans="1:7" ht="26.25" customHeight="1">
      <c r="A58" s="160" t="s">
        <v>279</v>
      </c>
      <c r="B58" s="160" t="s">
        <v>280</v>
      </c>
      <c r="C58" s="160" t="s">
        <v>281</v>
      </c>
      <c r="D58" s="161">
        <v>0</v>
      </c>
      <c r="E58" s="162">
        <v>389230.94594594592</v>
      </c>
      <c r="F58" s="163">
        <v>219460.03212765956</v>
      </c>
      <c r="G58" s="163">
        <v>0</v>
      </c>
    </row>
    <row r="59" spans="1:7" ht="26.25" customHeight="1">
      <c r="A59" s="160" t="s">
        <v>282</v>
      </c>
      <c r="B59" s="160" t="s">
        <v>283</v>
      </c>
      <c r="C59" s="160" t="s">
        <v>284</v>
      </c>
      <c r="D59" s="161">
        <v>0.75</v>
      </c>
      <c r="E59" s="162">
        <v>389230.94594594592</v>
      </c>
      <c r="F59" s="163">
        <v>0</v>
      </c>
      <c r="G59" s="163">
        <v>0</v>
      </c>
    </row>
    <row r="60" spans="1:7" ht="26.25" customHeight="1">
      <c r="A60" s="160" t="s">
        <v>285</v>
      </c>
      <c r="B60" s="160" t="s">
        <v>286</v>
      </c>
      <c r="C60" s="160" t="s">
        <v>284</v>
      </c>
      <c r="D60" s="161">
        <v>0.83</v>
      </c>
      <c r="E60" s="162">
        <v>389230.94594594592</v>
      </c>
      <c r="F60" s="163">
        <v>0</v>
      </c>
      <c r="G60" s="163">
        <v>0</v>
      </c>
    </row>
    <row r="61" spans="1:7" ht="26.25" customHeight="1">
      <c r="A61" s="160" t="s">
        <v>287</v>
      </c>
      <c r="B61" s="160" t="s">
        <v>288</v>
      </c>
      <c r="C61" s="160" t="s">
        <v>284</v>
      </c>
      <c r="D61" s="161">
        <v>0.78</v>
      </c>
      <c r="E61" s="162">
        <v>389230.94594594592</v>
      </c>
      <c r="F61" s="163">
        <v>0</v>
      </c>
      <c r="G61" s="163">
        <v>0</v>
      </c>
    </row>
    <row r="62" spans="1:7" ht="26.25" customHeight="1">
      <c r="A62" s="160" t="s">
        <v>289</v>
      </c>
      <c r="B62" s="160" t="s">
        <v>290</v>
      </c>
      <c r="C62" s="160" t="s">
        <v>284</v>
      </c>
      <c r="D62" s="161">
        <v>0.62</v>
      </c>
      <c r="E62" s="162">
        <v>389230.94594594592</v>
      </c>
      <c r="F62" s="163">
        <v>0</v>
      </c>
      <c r="G62" s="163">
        <v>0</v>
      </c>
    </row>
    <row r="63" spans="1:7" ht="26.25" customHeight="1">
      <c r="A63" s="160" t="s">
        <v>291</v>
      </c>
      <c r="B63" s="160" t="s">
        <v>292</v>
      </c>
      <c r="C63" s="160" t="s">
        <v>284</v>
      </c>
      <c r="D63" s="161">
        <v>0.38</v>
      </c>
      <c r="E63" s="162">
        <v>389230.94594594592</v>
      </c>
      <c r="F63" s="163">
        <v>0</v>
      </c>
      <c r="G63" s="163">
        <v>0</v>
      </c>
    </row>
    <row r="64" spans="1:7" ht="26.25" customHeight="1">
      <c r="A64" s="160" t="s">
        <v>293</v>
      </c>
      <c r="B64" s="160" t="s">
        <v>294</v>
      </c>
      <c r="C64" s="160" t="s">
        <v>284</v>
      </c>
      <c r="D64" s="161">
        <v>0.53</v>
      </c>
      <c r="E64" s="162">
        <v>389230.94594594592</v>
      </c>
      <c r="F64" s="163">
        <v>0</v>
      </c>
      <c r="G64" s="163">
        <v>0</v>
      </c>
    </row>
    <row r="65" spans="1:7" ht="26.25" customHeight="1">
      <c r="A65" s="160" t="s">
        <v>295</v>
      </c>
      <c r="B65" s="160" t="s">
        <v>296</v>
      </c>
      <c r="C65" s="160" t="s">
        <v>284</v>
      </c>
      <c r="D65" s="161">
        <v>1</v>
      </c>
      <c r="E65" s="162">
        <v>389230.94594594592</v>
      </c>
      <c r="F65" s="163">
        <v>0</v>
      </c>
      <c r="G65" s="163">
        <v>0</v>
      </c>
    </row>
    <row r="66" spans="1:7" ht="38.25" customHeight="1">
      <c r="A66" s="160" t="s">
        <v>297</v>
      </c>
      <c r="B66" s="160" t="s">
        <v>298</v>
      </c>
      <c r="C66" s="160" t="s">
        <v>284</v>
      </c>
      <c r="D66" s="161">
        <v>0.62</v>
      </c>
      <c r="E66" s="162">
        <v>389230.94594594592</v>
      </c>
      <c r="F66" s="163">
        <v>0</v>
      </c>
      <c r="G66" s="163">
        <v>0</v>
      </c>
    </row>
    <row r="67" spans="1:7" ht="30" customHeight="1">
      <c r="A67" s="160" t="s">
        <v>299</v>
      </c>
      <c r="B67" s="160" t="s">
        <v>300</v>
      </c>
      <c r="C67" s="160" t="s">
        <v>301</v>
      </c>
      <c r="D67" s="161">
        <v>0</v>
      </c>
      <c r="E67" s="162">
        <v>389230.94594594592</v>
      </c>
      <c r="F67" s="163">
        <v>0</v>
      </c>
      <c r="G67" s="163">
        <v>0</v>
      </c>
    </row>
    <row r="68" spans="1:7" ht="33" customHeight="1">
      <c r="A68" s="160" t="s">
        <v>302</v>
      </c>
      <c r="B68" s="160" t="s">
        <v>303</v>
      </c>
      <c r="C68" s="160" t="s">
        <v>301</v>
      </c>
      <c r="D68" s="161">
        <v>0</v>
      </c>
      <c r="E68" s="162">
        <v>389230.94594594592</v>
      </c>
      <c r="F68" s="163">
        <v>0</v>
      </c>
      <c r="G68" s="163">
        <v>0</v>
      </c>
    </row>
    <row r="69" spans="1:7" ht="33" customHeight="1">
      <c r="A69" s="160" t="s">
        <v>304</v>
      </c>
      <c r="B69" s="160" t="s">
        <v>305</v>
      </c>
      <c r="C69" s="160" t="s">
        <v>301</v>
      </c>
      <c r="D69" s="161">
        <v>0</v>
      </c>
      <c r="E69" s="162">
        <v>389230.94594594592</v>
      </c>
      <c r="F69" s="163">
        <v>0</v>
      </c>
      <c r="G69" s="163">
        <v>0</v>
      </c>
    </row>
    <row r="70" spans="1:7" ht="37.5" customHeight="1">
      <c r="A70" s="160" t="s">
        <v>306</v>
      </c>
      <c r="B70" s="160" t="s">
        <v>307</v>
      </c>
      <c r="C70" s="160" t="s">
        <v>301</v>
      </c>
      <c r="D70" s="161">
        <v>0</v>
      </c>
      <c r="E70" s="162">
        <v>389230.94594594592</v>
      </c>
      <c r="F70" s="163">
        <v>0</v>
      </c>
      <c r="G70" s="163">
        <v>0</v>
      </c>
    </row>
    <row r="71" spans="1:7" ht="57.75" customHeight="1">
      <c r="A71" s="160" t="s">
        <v>308</v>
      </c>
      <c r="B71" s="160" t="s">
        <v>309</v>
      </c>
      <c r="C71" s="164" t="s">
        <v>310</v>
      </c>
      <c r="D71" s="161">
        <v>0</v>
      </c>
      <c r="E71" s="162">
        <v>389230.94594594592</v>
      </c>
      <c r="F71" s="163">
        <v>0</v>
      </c>
      <c r="G71" s="163">
        <v>0</v>
      </c>
    </row>
    <row r="72" spans="1:7" ht="57.75" customHeight="1">
      <c r="A72" s="160" t="s">
        <v>311</v>
      </c>
      <c r="B72" s="160" t="s">
        <v>312</v>
      </c>
      <c r="C72" s="160" t="s">
        <v>313</v>
      </c>
      <c r="D72" s="161">
        <v>0.7</v>
      </c>
      <c r="E72" s="162">
        <v>389230.94594594592</v>
      </c>
      <c r="F72" s="163">
        <v>0</v>
      </c>
      <c r="G72" s="163">
        <v>0</v>
      </c>
    </row>
    <row r="73" spans="1:7" ht="69" customHeight="1">
      <c r="A73" s="160" t="s">
        <v>314</v>
      </c>
      <c r="B73" s="160" t="s">
        <v>315</v>
      </c>
      <c r="C73" s="164" t="s">
        <v>316</v>
      </c>
      <c r="D73" s="161">
        <v>0.3</v>
      </c>
      <c r="E73" s="162">
        <v>389230.94594594592</v>
      </c>
      <c r="F73" s="163">
        <v>0</v>
      </c>
      <c r="G73" s="163">
        <v>0</v>
      </c>
    </row>
    <row r="74" spans="1:7" ht="69" customHeight="1">
      <c r="A74" s="160" t="s">
        <v>317</v>
      </c>
      <c r="B74" s="160" t="s">
        <v>318</v>
      </c>
      <c r="C74" s="164" t="s">
        <v>313</v>
      </c>
      <c r="D74" s="161">
        <v>0.3</v>
      </c>
      <c r="E74" s="162">
        <v>389230.94594594592</v>
      </c>
      <c r="F74" s="163">
        <v>0</v>
      </c>
      <c r="G74" s="163">
        <v>0</v>
      </c>
    </row>
    <row r="75" spans="1:7" ht="69" customHeight="1">
      <c r="A75" s="160" t="s">
        <v>319</v>
      </c>
      <c r="B75" s="160" t="s">
        <v>320</v>
      </c>
      <c r="C75" s="164" t="s">
        <v>321</v>
      </c>
      <c r="D75" s="161">
        <v>0</v>
      </c>
      <c r="E75" s="162">
        <v>389230.94594594592</v>
      </c>
      <c r="F75" s="163">
        <v>0</v>
      </c>
      <c r="G75" s="163">
        <v>0</v>
      </c>
    </row>
    <row r="76" spans="1:7" ht="69" customHeight="1">
      <c r="A76" s="160" t="s">
        <v>322</v>
      </c>
      <c r="B76" s="160" t="s">
        <v>323</v>
      </c>
      <c r="C76" s="164" t="s">
        <v>324</v>
      </c>
      <c r="D76" s="161">
        <v>0</v>
      </c>
      <c r="E76" s="162">
        <v>389230.94594594592</v>
      </c>
      <c r="F76" s="163">
        <v>219460.03212765956</v>
      </c>
      <c r="G76" s="163">
        <v>0</v>
      </c>
    </row>
    <row r="77" spans="1:7" ht="69" customHeight="1">
      <c r="A77" s="160" t="s">
        <v>325</v>
      </c>
      <c r="B77" s="160" t="s">
        <v>326</v>
      </c>
      <c r="C77" s="164" t="s">
        <v>327</v>
      </c>
      <c r="D77" s="161">
        <v>0</v>
      </c>
      <c r="E77" s="162">
        <v>389230.94594594592</v>
      </c>
      <c r="F77" s="163">
        <v>0</v>
      </c>
      <c r="G77" s="163">
        <v>0</v>
      </c>
    </row>
    <row r="78" spans="1:7" ht="69" customHeight="1">
      <c r="A78" s="160" t="s">
        <v>328</v>
      </c>
      <c r="B78" s="160" t="s">
        <v>329</v>
      </c>
      <c r="C78" s="164" t="s">
        <v>324</v>
      </c>
      <c r="D78" s="161">
        <v>0</v>
      </c>
      <c r="E78" s="162">
        <v>389230.94594594592</v>
      </c>
      <c r="F78" s="163">
        <v>0</v>
      </c>
      <c r="G78" s="163">
        <v>0</v>
      </c>
    </row>
    <row r="79" spans="1:7" ht="69" customHeight="1">
      <c r="A79" s="160" t="s">
        <v>330</v>
      </c>
      <c r="B79" s="160" t="s">
        <v>331</v>
      </c>
      <c r="C79" s="164" t="s">
        <v>332</v>
      </c>
      <c r="D79" s="161">
        <v>0</v>
      </c>
      <c r="E79" s="162">
        <v>389230.94594594592</v>
      </c>
      <c r="F79" s="163">
        <v>219460.03212765956</v>
      </c>
      <c r="G79" s="163">
        <v>0</v>
      </c>
    </row>
    <row r="80" spans="1:7" ht="69" customHeight="1">
      <c r="A80" s="160" t="s">
        <v>333</v>
      </c>
      <c r="B80" s="160" t="s">
        <v>334</v>
      </c>
      <c r="C80" s="164" t="s">
        <v>324</v>
      </c>
      <c r="D80" s="161">
        <v>0</v>
      </c>
      <c r="E80" s="162">
        <v>389230.94594594592</v>
      </c>
      <c r="F80" s="163">
        <v>219460.03212765956</v>
      </c>
      <c r="G80" s="163">
        <v>0</v>
      </c>
    </row>
    <row r="81" spans="1:7" ht="69" customHeight="1">
      <c r="A81" s="160" t="s">
        <v>335</v>
      </c>
      <c r="B81" s="160" t="s">
        <v>336</v>
      </c>
      <c r="C81" s="164" t="s">
        <v>337</v>
      </c>
      <c r="D81" s="161">
        <v>0</v>
      </c>
      <c r="E81" s="162">
        <v>389230.94594594592</v>
      </c>
      <c r="F81" s="163">
        <v>0</v>
      </c>
      <c r="G81" s="163">
        <v>0</v>
      </c>
    </row>
    <row r="82" spans="1:7" ht="69" customHeight="1">
      <c r="A82" s="160" t="s">
        <v>338</v>
      </c>
      <c r="B82" s="160" t="s">
        <v>339</v>
      </c>
      <c r="C82" s="164" t="s">
        <v>340</v>
      </c>
      <c r="D82" s="161">
        <v>0.15</v>
      </c>
      <c r="E82" s="162">
        <v>389230.94594594592</v>
      </c>
      <c r="F82" s="163">
        <v>0</v>
      </c>
      <c r="G82" s="163">
        <v>0</v>
      </c>
    </row>
    <row r="83" spans="1:7" ht="69" customHeight="1">
      <c r="A83" s="160" t="s">
        <v>341</v>
      </c>
      <c r="B83" s="160" t="s">
        <v>342</v>
      </c>
      <c r="C83" s="164" t="s">
        <v>343</v>
      </c>
      <c r="D83" s="161">
        <v>0</v>
      </c>
      <c r="E83" s="162">
        <v>389230.94594594592</v>
      </c>
      <c r="F83" s="163">
        <v>0</v>
      </c>
      <c r="G83" s="163">
        <v>0</v>
      </c>
    </row>
    <row r="84" spans="1:7" ht="30.75" customHeight="1">
      <c r="A84" s="160" t="s">
        <v>344</v>
      </c>
      <c r="B84" s="160" t="s">
        <v>345</v>
      </c>
      <c r="C84" s="160" t="s">
        <v>346</v>
      </c>
      <c r="D84" s="161">
        <v>1</v>
      </c>
      <c r="E84" s="162">
        <v>389230.94594594592</v>
      </c>
      <c r="F84" s="163">
        <v>0</v>
      </c>
      <c r="G84" s="163">
        <v>0</v>
      </c>
    </row>
    <row r="85" spans="1:7" ht="39" customHeight="1">
      <c r="A85" s="165" t="s">
        <v>347</v>
      </c>
      <c r="B85" s="165" t="s">
        <v>348</v>
      </c>
      <c r="C85" s="165" t="s">
        <v>349</v>
      </c>
      <c r="D85" s="166">
        <v>1</v>
      </c>
      <c r="E85" s="167">
        <v>389230.94594594592</v>
      </c>
      <c r="F85" s="168">
        <v>0</v>
      </c>
      <c r="G85" s="168">
        <v>0</v>
      </c>
    </row>
    <row r="86" spans="1:7" ht="63" customHeight="1">
      <c r="A86" s="160" t="s">
        <v>350</v>
      </c>
      <c r="B86" s="160" t="s">
        <v>351</v>
      </c>
      <c r="C86" s="160" t="s">
        <v>349</v>
      </c>
      <c r="D86" s="161">
        <v>1</v>
      </c>
      <c r="E86" s="162">
        <v>389230.94594594592</v>
      </c>
      <c r="F86" s="163">
        <v>0</v>
      </c>
      <c r="G86" s="163">
        <v>0</v>
      </c>
    </row>
    <row r="87" spans="1:7" ht="30.75" customHeight="1">
      <c r="A87" s="160" t="s">
        <v>352</v>
      </c>
      <c r="B87" s="160" t="s">
        <v>353</v>
      </c>
      <c r="C87" s="160" t="s">
        <v>346</v>
      </c>
      <c r="D87" s="161">
        <v>1</v>
      </c>
      <c r="E87" s="162">
        <v>389230.94594594592</v>
      </c>
      <c r="F87" s="163">
        <v>0</v>
      </c>
      <c r="G87" s="163">
        <v>0</v>
      </c>
    </row>
    <row r="88" spans="1:7" ht="30.75" customHeight="1">
      <c r="A88" s="160" t="s">
        <v>354</v>
      </c>
      <c r="B88" s="160" t="s">
        <v>355</v>
      </c>
      <c r="C88" s="160" t="s">
        <v>349</v>
      </c>
      <c r="D88" s="161">
        <v>1</v>
      </c>
      <c r="E88" s="162">
        <v>389230.94594594592</v>
      </c>
      <c r="F88" s="163">
        <v>0</v>
      </c>
      <c r="G88" s="163">
        <v>0</v>
      </c>
    </row>
    <row r="89" spans="1:7" ht="30.75" customHeight="1">
      <c r="A89" s="160" t="s">
        <v>356</v>
      </c>
      <c r="B89" s="160" t="s">
        <v>357</v>
      </c>
      <c r="C89" s="160" t="s">
        <v>349</v>
      </c>
      <c r="D89" s="161">
        <v>1</v>
      </c>
      <c r="E89" s="162">
        <v>389230.94594594592</v>
      </c>
      <c r="F89" s="163">
        <v>0</v>
      </c>
      <c r="G89" s="163">
        <v>0</v>
      </c>
    </row>
    <row r="90" spans="1:7" ht="30.75" customHeight="1">
      <c r="A90" s="160" t="s">
        <v>358</v>
      </c>
      <c r="B90" s="160" t="s">
        <v>359</v>
      </c>
      <c r="C90" s="160" t="s">
        <v>349</v>
      </c>
      <c r="D90" s="161">
        <v>1</v>
      </c>
      <c r="E90" s="162">
        <v>389230.94594594592</v>
      </c>
      <c r="F90" s="163">
        <v>0</v>
      </c>
      <c r="G90" s="163">
        <v>0</v>
      </c>
    </row>
    <row r="91" spans="1:7" ht="30.75" customHeight="1">
      <c r="A91" s="160" t="s">
        <v>360</v>
      </c>
      <c r="B91" s="160" t="s">
        <v>361</v>
      </c>
      <c r="C91" s="160" t="s">
        <v>349</v>
      </c>
      <c r="D91" s="161">
        <v>1</v>
      </c>
      <c r="E91" s="162">
        <v>389230.94594594592</v>
      </c>
      <c r="F91" s="163">
        <v>0</v>
      </c>
      <c r="G91" s="163">
        <v>0</v>
      </c>
    </row>
    <row r="92" spans="1:7" ht="30.75" customHeight="1">
      <c r="A92" s="160" t="s">
        <v>362</v>
      </c>
      <c r="B92" s="160" t="s">
        <v>363</v>
      </c>
      <c r="C92" s="160" t="s">
        <v>346</v>
      </c>
      <c r="D92" s="161">
        <v>1</v>
      </c>
      <c r="E92" s="162">
        <v>389230.94594594592</v>
      </c>
      <c r="F92" s="163">
        <v>0</v>
      </c>
      <c r="G92" s="163">
        <v>0</v>
      </c>
    </row>
    <row r="93" spans="1:7" ht="30.75" customHeight="1">
      <c r="A93" s="160" t="s">
        <v>364</v>
      </c>
      <c r="B93" s="160" t="s">
        <v>365</v>
      </c>
      <c r="C93" s="160" t="s">
        <v>346</v>
      </c>
      <c r="D93" s="161">
        <v>1</v>
      </c>
      <c r="E93" s="162">
        <v>389230.94594594592</v>
      </c>
      <c r="F93" s="163">
        <v>0</v>
      </c>
      <c r="G93" s="163">
        <v>0</v>
      </c>
    </row>
    <row r="94" spans="1:7" ht="68.25" customHeight="1">
      <c r="A94" s="160" t="s">
        <v>366</v>
      </c>
      <c r="B94" s="160" t="s">
        <v>367</v>
      </c>
      <c r="C94" s="160" t="s">
        <v>368</v>
      </c>
      <c r="D94" s="161">
        <v>0</v>
      </c>
      <c r="E94" s="162">
        <v>389230.94594594592</v>
      </c>
      <c r="F94" s="163">
        <v>0</v>
      </c>
      <c r="G94" s="163">
        <v>0</v>
      </c>
    </row>
    <row r="95" spans="1:7" ht="115.5" customHeight="1">
      <c r="A95" s="160" t="s">
        <v>369</v>
      </c>
      <c r="B95" s="160" t="s">
        <v>370</v>
      </c>
      <c r="C95" s="164" t="s">
        <v>371</v>
      </c>
      <c r="D95" s="161">
        <v>0</v>
      </c>
      <c r="E95" s="162">
        <v>389230.94594594592</v>
      </c>
      <c r="F95" s="163">
        <v>0</v>
      </c>
      <c r="G95" s="163">
        <v>0</v>
      </c>
    </row>
    <row r="96" spans="1:7" ht="114" customHeight="1">
      <c r="A96" s="160" t="s">
        <v>372</v>
      </c>
      <c r="B96" s="160" t="s">
        <v>373</v>
      </c>
      <c r="C96" s="164" t="s">
        <v>374</v>
      </c>
      <c r="D96" s="161">
        <v>0</v>
      </c>
      <c r="E96" s="162">
        <v>389230.94594594592</v>
      </c>
      <c r="F96" s="163">
        <v>0</v>
      </c>
      <c r="G96" s="163">
        <v>0</v>
      </c>
    </row>
    <row r="97" spans="1:7" ht="67.5" customHeight="1">
      <c r="A97" s="160" t="s">
        <v>375</v>
      </c>
      <c r="B97" s="160" t="s">
        <v>376</v>
      </c>
      <c r="C97" s="164" t="s">
        <v>377</v>
      </c>
      <c r="D97" s="161">
        <v>0</v>
      </c>
      <c r="E97" s="162">
        <v>389230.94594594592</v>
      </c>
      <c r="F97" s="163">
        <v>0</v>
      </c>
      <c r="G97" s="163">
        <v>0</v>
      </c>
    </row>
    <row r="98" spans="1:7" ht="53.25" customHeight="1">
      <c r="A98" s="160" t="s">
        <v>378</v>
      </c>
      <c r="B98" s="160" t="s">
        <v>379</v>
      </c>
      <c r="C98" s="160" t="s">
        <v>380</v>
      </c>
      <c r="D98" s="161">
        <v>0</v>
      </c>
      <c r="E98" s="162">
        <v>389230.94594594592</v>
      </c>
      <c r="F98" s="163">
        <v>0</v>
      </c>
      <c r="G98" s="163">
        <v>0</v>
      </c>
    </row>
    <row r="99" spans="1:7" ht="45.75" customHeight="1">
      <c r="A99" s="160" t="s">
        <v>381</v>
      </c>
      <c r="B99" s="160" t="s">
        <v>382</v>
      </c>
      <c r="C99" s="160" t="s">
        <v>383</v>
      </c>
      <c r="D99" s="161">
        <v>0</v>
      </c>
      <c r="E99" s="162">
        <v>389230.94594594592</v>
      </c>
      <c r="F99" s="163">
        <v>0</v>
      </c>
      <c r="G99" s="163">
        <v>0</v>
      </c>
    </row>
    <row r="100" spans="1:7" ht="70.5" customHeight="1">
      <c r="A100" s="160" t="s">
        <v>384</v>
      </c>
      <c r="B100" s="160" t="s">
        <v>385</v>
      </c>
      <c r="C100" s="164" t="s">
        <v>386</v>
      </c>
      <c r="D100" s="161">
        <v>0</v>
      </c>
      <c r="E100" s="162">
        <v>389230.94594594592</v>
      </c>
      <c r="F100" s="163">
        <v>0</v>
      </c>
      <c r="G100" s="163">
        <v>0</v>
      </c>
    </row>
    <row r="101" spans="1:7" ht="48">
      <c r="A101" s="160" t="s">
        <v>387</v>
      </c>
      <c r="B101" s="160" t="s">
        <v>388</v>
      </c>
      <c r="C101" s="160" t="s">
        <v>389</v>
      </c>
      <c r="D101" s="161">
        <v>0.1</v>
      </c>
      <c r="E101" s="162">
        <v>389230.94594594592</v>
      </c>
      <c r="F101" s="163">
        <v>0</v>
      </c>
      <c r="G101" s="163">
        <v>0</v>
      </c>
    </row>
    <row r="102" spans="1:7" ht="44.25" customHeight="1">
      <c r="A102" s="160" t="s">
        <v>390</v>
      </c>
      <c r="B102" s="160" t="s">
        <v>391</v>
      </c>
      <c r="C102" s="160" t="s">
        <v>392</v>
      </c>
      <c r="D102" s="161">
        <v>0</v>
      </c>
      <c r="E102" s="162">
        <v>389230.94594594592</v>
      </c>
      <c r="F102" s="163">
        <v>0</v>
      </c>
      <c r="G102" s="163">
        <v>0</v>
      </c>
    </row>
    <row r="103" spans="1:7" ht="65.25" customHeight="1">
      <c r="A103" s="160" t="s">
        <v>393</v>
      </c>
      <c r="B103" s="160" t="s">
        <v>394</v>
      </c>
      <c r="C103" s="160" t="s">
        <v>395</v>
      </c>
      <c r="D103" s="161">
        <v>0.2</v>
      </c>
      <c r="E103" s="162">
        <v>389230.94594594592</v>
      </c>
      <c r="F103" s="163">
        <v>0</v>
      </c>
      <c r="G103" s="163">
        <v>0</v>
      </c>
    </row>
    <row r="104" spans="1:7" ht="52.5" customHeight="1">
      <c r="A104" s="160" t="s">
        <v>396</v>
      </c>
      <c r="B104" s="160" t="s">
        <v>397</v>
      </c>
      <c r="C104" s="160" t="s">
        <v>398</v>
      </c>
      <c r="D104" s="161">
        <v>0</v>
      </c>
      <c r="E104" s="162">
        <v>389230.94594594592</v>
      </c>
      <c r="F104" s="163">
        <v>219460.03212765956</v>
      </c>
      <c r="G104" s="163">
        <v>0</v>
      </c>
    </row>
    <row r="105" spans="1:7" ht="39.75" customHeight="1">
      <c r="A105" s="160" t="s">
        <v>399</v>
      </c>
      <c r="B105" s="160" t="s">
        <v>400</v>
      </c>
      <c r="C105" s="160" t="s">
        <v>401</v>
      </c>
      <c r="D105" s="161">
        <v>0.2</v>
      </c>
      <c r="E105" s="162">
        <v>389230.94594594592</v>
      </c>
      <c r="F105" s="163">
        <v>0</v>
      </c>
      <c r="G105" s="163">
        <v>0</v>
      </c>
    </row>
    <row r="106" spans="1:7" ht="78.75" customHeight="1">
      <c r="A106" s="160" t="s">
        <v>402</v>
      </c>
      <c r="B106" s="160" t="s">
        <v>403</v>
      </c>
      <c r="C106" s="160" t="s">
        <v>404</v>
      </c>
      <c r="D106" s="161">
        <v>0</v>
      </c>
      <c r="E106" s="162">
        <v>389230.94594594592</v>
      </c>
      <c r="F106" s="163">
        <v>0</v>
      </c>
      <c r="G106" s="163">
        <v>0</v>
      </c>
    </row>
    <row r="107" spans="1:7" ht="72" customHeight="1">
      <c r="A107" s="160" t="s">
        <v>405</v>
      </c>
      <c r="B107" s="160" t="s">
        <v>406</v>
      </c>
      <c r="C107" s="164" t="s">
        <v>407</v>
      </c>
      <c r="D107" s="161">
        <v>0</v>
      </c>
      <c r="E107" s="162">
        <v>389230.94594594592</v>
      </c>
      <c r="F107" s="163">
        <v>0</v>
      </c>
      <c r="G107" s="163">
        <v>0</v>
      </c>
    </row>
    <row r="108" spans="1:7" ht="58.5" customHeight="1">
      <c r="A108" s="160" t="s">
        <v>408</v>
      </c>
      <c r="B108" s="160" t="s">
        <v>409</v>
      </c>
      <c r="C108" s="164" t="s">
        <v>410</v>
      </c>
      <c r="D108" s="161">
        <v>0</v>
      </c>
      <c r="E108" s="162">
        <v>389230.94594594592</v>
      </c>
      <c r="F108" s="163">
        <v>0</v>
      </c>
      <c r="G108" s="163">
        <v>0</v>
      </c>
    </row>
    <row r="109" spans="1:7" ht="69" customHeight="1">
      <c r="A109" s="160" t="s">
        <v>411</v>
      </c>
      <c r="B109" s="160" t="s">
        <v>412</v>
      </c>
      <c r="C109" s="164" t="s">
        <v>413</v>
      </c>
      <c r="D109" s="161">
        <v>0</v>
      </c>
      <c r="E109" s="162">
        <v>389230.94594594592</v>
      </c>
      <c r="F109" s="163">
        <v>0</v>
      </c>
      <c r="G109" s="163">
        <v>0</v>
      </c>
    </row>
    <row r="110" spans="1:7" ht="71.25" customHeight="1">
      <c r="A110" s="160" t="s">
        <v>414</v>
      </c>
      <c r="B110" s="160" t="s">
        <v>415</v>
      </c>
      <c r="C110" s="160" t="s">
        <v>416</v>
      </c>
      <c r="D110" s="161">
        <v>0</v>
      </c>
      <c r="E110" s="162">
        <v>389230.94594594592</v>
      </c>
      <c r="F110" s="163">
        <v>0</v>
      </c>
      <c r="G110" s="163">
        <v>0</v>
      </c>
    </row>
    <row r="111" spans="1:7" ht="87" customHeight="1">
      <c r="A111" s="160" t="s">
        <v>417</v>
      </c>
      <c r="B111" s="160" t="s">
        <v>418</v>
      </c>
      <c r="C111" s="164" t="s">
        <v>419</v>
      </c>
      <c r="D111" s="161">
        <v>0.15</v>
      </c>
      <c r="E111" s="162">
        <v>389230.94594594592</v>
      </c>
      <c r="F111" s="163">
        <v>0</v>
      </c>
      <c r="G111" s="163">
        <v>0</v>
      </c>
    </row>
    <row r="112" spans="1:7" ht="69" customHeight="1">
      <c r="A112" s="160" t="s">
        <v>420</v>
      </c>
      <c r="B112" s="160" t="s">
        <v>421</v>
      </c>
      <c r="C112" s="160" t="s">
        <v>422</v>
      </c>
      <c r="D112" s="161">
        <v>0</v>
      </c>
      <c r="E112" s="162">
        <v>389230.94594594592</v>
      </c>
      <c r="F112" s="163">
        <v>0</v>
      </c>
      <c r="G112" s="163">
        <v>0</v>
      </c>
    </row>
    <row r="113" spans="1:7" ht="70.5" customHeight="1">
      <c r="A113" s="160" t="s">
        <v>423</v>
      </c>
      <c r="B113" s="160" t="s">
        <v>424</v>
      </c>
      <c r="C113" s="160" t="s">
        <v>425</v>
      </c>
      <c r="D113" s="161">
        <v>0.1</v>
      </c>
      <c r="E113" s="162">
        <v>389230.94594594592</v>
      </c>
      <c r="F113" s="163">
        <v>0</v>
      </c>
      <c r="G113" s="163">
        <v>0</v>
      </c>
    </row>
    <row r="114" spans="1:7" ht="71.25" customHeight="1">
      <c r="A114" s="160" t="s">
        <v>426</v>
      </c>
      <c r="B114" s="160" t="s">
        <v>427</v>
      </c>
      <c r="C114" s="164" t="s">
        <v>428</v>
      </c>
      <c r="D114" s="161">
        <v>0</v>
      </c>
      <c r="E114" s="162">
        <v>389230.94594594592</v>
      </c>
      <c r="F114" s="163">
        <v>0</v>
      </c>
      <c r="G114" s="163">
        <v>0</v>
      </c>
    </row>
    <row r="115" spans="1:7" ht="84" customHeight="1">
      <c r="A115" s="160" t="s">
        <v>429</v>
      </c>
      <c r="B115" s="160" t="s">
        <v>430</v>
      </c>
      <c r="C115" s="160" t="s">
        <v>431</v>
      </c>
      <c r="D115" s="161">
        <v>0</v>
      </c>
      <c r="E115" s="162">
        <v>389230.94594594592</v>
      </c>
      <c r="F115" s="163">
        <v>0</v>
      </c>
      <c r="G115" s="163">
        <v>0</v>
      </c>
    </row>
    <row r="116" spans="1:7" ht="68.25" customHeight="1">
      <c r="A116" s="160" t="s">
        <v>432</v>
      </c>
      <c r="B116" s="160" t="s">
        <v>433</v>
      </c>
      <c r="C116" s="164" t="s">
        <v>428</v>
      </c>
      <c r="D116" s="161">
        <v>0</v>
      </c>
      <c r="E116" s="162">
        <v>389230.94594594592</v>
      </c>
      <c r="F116" s="163">
        <v>0</v>
      </c>
      <c r="G116" s="163">
        <v>0</v>
      </c>
    </row>
    <row r="117" spans="1:7" ht="68.25" customHeight="1">
      <c r="A117" s="160" t="s">
        <v>434</v>
      </c>
      <c r="B117" s="160" t="s">
        <v>435</v>
      </c>
      <c r="C117" s="160" t="s">
        <v>383</v>
      </c>
      <c r="D117" s="161">
        <v>0</v>
      </c>
      <c r="E117" s="162">
        <v>389230.94594594592</v>
      </c>
      <c r="F117" s="163">
        <v>219460.03212765956</v>
      </c>
      <c r="G117" s="163">
        <v>0</v>
      </c>
    </row>
    <row r="118" spans="1:7" ht="26.25" customHeight="1">
      <c r="A118" s="160" t="s">
        <v>436</v>
      </c>
      <c r="B118" s="160" t="s">
        <v>437</v>
      </c>
      <c r="C118" s="160" t="s">
        <v>225</v>
      </c>
      <c r="D118" s="161">
        <v>0</v>
      </c>
      <c r="E118" s="162">
        <v>389230.94594594592</v>
      </c>
      <c r="F118" s="163">
        <v>219460.03212765956</v>
      </c>
      <c r="G118" s="163">
        <v>0</v>
      </c>
    </row>
    <row r="119" spans="1:7" ht="26.25" customHeight="1">
      <c r="A119" s="160" t="s">
        <v>438</v>
      </c>
      <c r="B119" s="160" t="s">
        <v>439</v>
      </c>
      <c r="C119" s="160" t="s">
        <v>225</v>
      </c>
      <c r="D119" s="161">
        <v>0</v>
      </c>
      <c r="E119" s="162">
        <v>389230.94594594592</v>
      </c>
      <c r="F119" s="163">
        <v>219460.03212765956</v>
      </c>
      <c r="G119" s="163">
        <v>0</v>
      </c>
    </row>
    <row r="120" spans="1:7">
      <c r="A120" s="20"/>
      <c r="B120" s="169"/>
      <c r="C120" s="170"/>
      <c r="D120" s="20"/>
      <c r="E120" s="20"/>
      <c r="F120" s="171"/>
      <c r="G120" s="171"/>
    </row>
    <row r="121" spans="1:7">
      <c r="A121" s="21" t="s">
        <v>145</v>
      </c>
      <c r="B121" s="172"/>
      <c r="C121" s="170"/>
      <c r="D121" s="20"/>
      <c r="E121" s="173">
        <f>SUM(E9:E120)</f>
        <v>43204635.000000015</v>
      </c>
      <c r="F121" s="174">
        <f>SUM(F9:F120)</f>
        <v>10326221.510000007</v>
      </c>
      <c r="G121" s="174">
        <f>SUM(G9:G120)</f>
        <v>11600</v>
      </c>
    </row>
    <row r="122" spans="1:7">
      <c r="A122" s="22"/>
      <c r="B122" s="22"/>
      <c r="C122" s="22"/>
      <c r="D122" s="22"/>
      <c r="E122" s="22"/>
      <c r="F122" s="22"/>
      <c r="G122" s="22"/>
    </row>
    <row r="123" spans="1:7">
      <c r="A123" s="23" t="s">
        <v>146</v>
      </c>
    </row>
    <row r="124" spans="1:7">
      <c r="A124" s="24"/>
    </row>
    <row r="126" spans="1:7">
      <c r="A126" s="10"/>
      <c r="E126" s="11"/>
    </row>
    <row r="127" spans="1:7">
      <c r="A127" s="13"/>
      <c r="E127" s="14"/>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ignoredErrors>
    <ignoredError sqref="A8:G8" numberStoredAsText="1"/>
  </ignoredErrors>
  <legacyDrawingHF r:id="rId2"/>
</worksheet>
</file>

<file path=xl/worksheets/sheet3.xml><?xml version="1.0" encoding="utf-8"?>
<worksheet xmlns="http://schemas.openxmlformats.org/spreadsheetml/2006/main" xmlns:r="http://schemas.openxmlformats.org/officeDocument/2006/relationships">
  <sheetPr codeName="Hoja3"/>
  <dimension ref="A1:H21"/>
  <sheetViews>
    <sheetView showGridLines="0" zoomScaleNormal="100" workbookViewId="0">
      <selection activeCell="C19" sqref="C19"/>
    </sheetView>
  </sheetViews>
  <sheetFormatPr baseColWidth="10" defaultColWidth="11.42578125" defaultRowHeight="13.5"/>
  <cols>
    <col min="1" max="1" width="19.140625" style="1" customWidth="1"/>
    <col min="2" max="7" width="25.7109375" style="1" customWidth="1"/>
    <col min="8" max="16384" width="11.42578125" style="1"/>
  </cols>
  <sheetData>
    <row r="1" spans="1:8" ht="35.1" customHeight="1">
      <c r="A1" s="407" t="s">
        <v>84</v>
      </c>
      <c r="B1" s="408"/>
      <c r="C1" s="408"/>
      <c r="D1" s="408"/>
      <c r="E1" s="408"/>
      <c r="F1" s="408"/>
      <c r="G1" s="409"/>
    </row>
    <row r="2" spans="1:8" ht="6.75" customHeight="1"/>
    <row r="3" spans="1:8" ht="17.25" customHeight="1">
      <c r="A3" s="410" t="s">
        <v>167</v>
      </c>
      <c r="B3" s="411"/>
      <c r="C3" s="411"/>
      <c r="D3" s="411"/>
      <c r="E3" s="411"/>
      <c r="F3" s="411"/>
      <c r="G3" s="412"/>
    </row>
    <row r="4" spans="1:8" ht="17.25" customHeight="1">
      <c r="A4" s="410" t="s">
        <v>168</v>
      </c>
      <c r="B4" s="411"/>
      <c r="C4" s="411"/>
      <c r="D4" s="411"/>
      <c r="E4" s="411"/>
      <c r="F4" s="411"/>
      <c r="G4" s="412"/>
    </row>
    <row r="5" spans="1:8" ht="25.5" customHeight="1">
      <c r="A5" s="405" t="s">
        <v>16</v>
      </c>
      <c r="B5" s="417" t="s">
        <v>104</v>
      </c>
      <c r="C5" s="418"/>
      <c r="D5" s="418"/>
      <c r="E5" s="419"/>
      <c r="F5" s="417" t="s">
        <v>94</v>
      </c>
      <c r="G5" s="419"/>
      <c r="H5" s="2"/>
    </row>
    <row r="6" spans="1:8" ht="25.5" customHeight="1">
      <c r="A6" s="420"/>
      <c r="B6" s="119" t="s">
        <v>140</v>
      </c>
      <c r="C6" s="119" t="s">
        <v>43</v>
      </c>
      <c r="D6" s="119" t="s">
        <v>44</v>
      </c>
      <c r="E6" s="119" t="s">
        <v>110</v>
      </c>
      <c r="F6" s="120" t="s">
        <v>111</v>
      </c>
      <c r="G6" s="120" t="s">
        <v>112</v>
      </c>
      <c r="H6" s="3"/>
    </row>
    <row r="7" spans="1:8" s="39" customFormat="1" ht="12.75" customHeight="1">
      <c r="A7" s="19" t="s">
        <v>0</v>
      </c>
      <c r="B7" s="19" t="s">
        <v>1</v>
      </c>
      <c r="C7" s="19" t="s">
        <v>2</v>
      </c>
      <c r="D7" s="19" t="s">
        <v>6</v>
      </c>
      <c r="E7" s="19" t="s">
        <v>3</v>
      </c>
      <c r="F7" s="19" t="s">
        <v>4</v>
      </c>
      <c r="G7" s="19" t="s">
        <v>5</v>
      </c>
    </row>
    <row r="8" spans="1:8" s="39" customFormat="1" ht="36.75" customHeight="1">
      <c r="A8" s="112" t="s">
        <v>105</v>
      </c>
      <c r="B8" s="298">
        <f t="shared" ref="B8:G8" si="0">+B9+B11+B13</f>
        <v>286270147.60999995</v>
      </c>
      <c r="C8" s="298">
        <f t="shared" si="0"/>
        <v>275370035.90999997</v>
      </c>
      <c r="D8" s="298">
        <f t="shared" si="0"/>
        <v>275370035.90999997</v>
      </c>
      <c r="E8" s="298">
        <f t="shared" si="0"/>
        <v>275370035.90999997</v>
      </c>
      <c r="F8" s="298">
        <f t="shared" si="0"/>
        <v>-10900111.699999988</v>
      </c>
      <c r="G8" s="298">
        <f t="shared" si="0"/>
        <v>0</v>
      </c>
    </row>
    <row r="9" spans="1:8" s="39" customFormat="1" ht="45" customHeight="1">
      <c r="A9" s="63">
        <v>1000</v>
      </c>
      <c r="B9" s="240">
        <v>75145867.719999984</v>
      </c>
      <c r="C9" s="240">
        <v>75145867.719999984</v>
      </c>
      <c r="D9" s="240">
        <v>75145867.719999984</v>
      </c>
      <c r="E9" s="240">
        <v>75145867.719999984</v>
      </c>
      <c r="F9" s="240">
        <f>+C9-B9</f>
        <v>0</v>
      </c>
      <c r="G9" s="240">
        <f>+D9-C9</f>
        <v>0</v>
      </c>
    </row>
    <row r="10" spans="1:8" s="39" customFormat="1" ht="27" customHeight="1">
      <c r="A10" s="63"/>
      <c r="B10" s="40"/>
      <c r="C10" s="40"/>
      <c r="D10" s="40"/>
      <c r="E10" s="40"/>
      <c r="F10" s="308"/>
      <c r="G10" s="70"/>
    </row>
    <row r="11" spans="1:8" s="39" customFormat="1" ht="39" customHeight="1">
      <c r="A11" s="64">
        <v>2000</v>
      </c>
      <c r="B11" s="307">
        <v>24242398.379999999</v>
      </c>
      <c r="C11" s="307">
        <v>24242398.379999999</v>
      </c>
      <c r="D11" s="307">
        <v>24242398.379999999</v>
      </c>
      <c r="E11" s="307">
        <v>24242398.379999999</v>
      </c>
      <c r="F11" s="240">
        <f>+C11-B11</f>
        <v>0</v>
      </c>
      <c r="G11" s="240">
        <f>+D11-C11</f>
        <v>0</v>
      </c>
    </row>
    <row r="12" spans="1:8" s="39" customFormat="1" ht="31.5" customHeight="1">
      <c r="A12" s="81"/>
      <c r="B12" s="8"/>
      <c r="C12" s="8"/>
      <c r="D12" s="8"/>
      <c r="E12" s="8"/>
      <c r="F12" s="8"/>
      <c r="G12" s="8"/>
    </row>
    <row r="13" spans="1:8" s="39" customFormat="1" ht="47.25" customHeight="1">
      <c r="A13" s="63">
        <v>3000</v>
      </c>
      <c r="B13" s="240">
        <v>186881881.50999999</v>
      </c>
      <c r="C13" s="240">
        <v>175981769.81</v>
      </c>
      <c r="D13" s="240">
        <v>175981769.81</v>
      </c>
      <c r="E13" s="240">
        <v>175981769.81</v>
      </c>
      <c r="F13" s="240">
        <f>+C13-B13</f>
        <v>-10900111.699999988</v>
      </c>
      <c r="G13" s="240">
        <f>+D13-C13</f>
        <v>0</v>
      </c>
    </row>
    <row r="14" spans="1:8" s="39" customFormat="1" ht="40.5" customHeight="1">
      <c r="A14" s="9" t="s">
        <v>108</v>
      </c>
      <c r="B14" s="299">
        <f t="shared" ref="B14:G14" si="1">+B16</f>
        <v>0</v>
      </c>
      <c r="C14" s="299">
        <f t="shared" si="1"/>
        <v>0</v>
      </c>
      <c r="D14" s="299">
        <f t="shared" si="1"/>
        <v>0</v>
      </c>
      <c r="E14" s="299">
        <f t="shared" si="1"/>
        <v>0</v>
      </c>
      <c r="F14" s="299">
        <f t="shared" si="1"/>
        <v>0</v>
      </c>
      <c r="G14" s="299">
        <f t="shared" si="1"/>
        <v>0</v>
      </c>
    </row>
    <row r="15" spans="1:8" s="39" customFormat="1" ht="26.25" customHeight="1">
      <c r="A15" s="4"/>
      <c r="B15" s="5"/>
      <c r="C15" s="5"/>
      <c r="D15" s="5"/>
      <c r="E15" s="5"/>
      <c r="F15" s="5"/>
      <c r="G15" s="5"/>
    </row>
    <row r="16" spans="1:8" s="39" customFormat="1" ht="26.25" customHeight="1">
      <c r="A16" s="63">
        <v>5000</v>
      </c>
      <c r="B16" s="240">
        <v>0</v>
      </c>
      <c r="C16" s="240">
        <v>0</v>
      </c>
      <c r="D16" s="240">
        <v>0</v>
      </c>
      <c r="E16" s="240">
        <v>0</v>
      </c>
      <c r="F16" s="240">
        <f>+C16-B16</f>
        <v>0</v>
      </c>
      <c r="G16" s="240">
        <f>+D16-C16</f>
        <v>0</v>
      </c>
    </row>
    <row r="17" spans="1:7" s="39" customFormat="1" ht="26.25" customHeight="1">
      <c r="A17" s="7"/>
      <c r="B17" s="8"/>
      <c r="C17" s="8"/>
      <c r="D17" s="8"/>
      <c r="E17" s="8"/>
      <c r="F17" s="8"/>
      <c r="G17" s="8"/>
    </row>
    <row r="18" spans="1:7" s="39" customFormat="1" ht="30.75" customHeight="1">
      <c r="A18" s="71" t="s">
        <v>114</v>
      </c>
      <c r="B18" s="299">
        <f t="shared" ref="B18:G18" si="2">+B8+B14</f>
        <v>286270147.60999995</v>
      </c>
      <c r="C18" s="299">
        <f t="shared" si="2"/>
        <v>275370035.90999997</v>
      </c>
      <c r="D18" s="299">
        <f t="shared" si="2"/>
        <v>275370035.90999997</v>
      </c>
      <c r="E18" s="299">
        <f t="shared" si="2"/>
        <v>275370035.90999997</v>
      </c>
      <c r="F18" s="299">
        <f t="shared" si="2"/>
        <v>-10900111.699999988</v>
      </c>
      <c r="G18" s="299">
        <f t="shared" si="2"/>
        <v>0</v>
      </c>
    </row>
    <row r="19" spans="1:7">
      <c r="A19" s="24"/>
    </row>
    <row r="20" spans="1:7">
      <c r="A20" s="10"/>
      <c r="C20" s="12"/>
      <c r="D20" s="12"/>
      <c r="E20" s="12"/>
      <c r="F20" s="11"/>
    </row>
    <row r="21" spans="1:7">
      <c r="A21" s="13"/>
      <c r="C21" s="15"/>
      <c r="D21" s="15"/>
      <c r="E21" s="15"/>
      <c r="F21" s="14"/>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E7:G7" numberStoredAsText="1"/>
  </ignoredErrors>
  <legacyDrawingHF r:id="rId2"/>
</worksheet>
</file>

<file path=xl/worksheets/sheet4.xml><?xml version="1.0" encoding="utf-8"?>
<worksheet xmlns="http://schemas.openxmlformats.org/spreadsheetml/2006/main" xmlns:r="http://schemas.openxmlformats.org/officeDocument/2006/relationships">
  <sheetPr codeName="Hoja4"/>
  <dimension ref="A1:R110"/>
  <sheetViews>
    <sheetView showGridLines="0" zoomScaleNormal="100" zoomScaleSheetLayoutView="90" workbookViewId="0">
      <pane ySplit="7" topLeftCell="A8" activePane="bottomLeft" state="frozen"/>
      <selection pane="bottomLeft" activeCell="S39" sqref="S39"/>
    </sheetView>
  </sheetViews>
  <sheetFormatPr baseColWidth="10" defaultColWidth="11.42578125" defaultRowHeight="13.5"/>
  <cols>
    <col min="1" max="1" width="3.85546875" style="1" customWidth="1"/>
    <col min="2" max="3" width="3.140625" style="1" customWidth="1"/>
    <col min="4" max="5" width="4" style="1" customWidth="1"/>
    <col min="6" max="6" width="3.140625" style="1" customWidth="1"/>
    <col min="7" max="7" width="29.140625" style="1" customWidth="1"/>
    <col min="8" max="8" width="12" style="1" customWidth="1"/>
    <col min="9" max="9" width="12.5703125" style="1" customWidth="1"/>
    <col min="10" max="10" width="11.7109375" style="1" customWidth="1"/>
    <col min="11" max="11" width="9.140625" style="1" customWidth="1"/>
    <col min="12" max="12" width="16.140625" style="1" customWidth="1"/>
    <col min="13" max="13" width="18.140625" style="1" customWidth="1"/>
    <col min="14" max="14" width="16" style="1" customWidth="1"/>
    <col min="15" max="15" width="15.7109375" style="1" customWidth="1"/>
    <col min="16" max="16" width="9.5703125" style="1" customWidth="1"/>
    <col min="17" max="17" width="8.7109375" style="1" customWidth="1"/>
    <col min="18" max="16384" width="11.42578125" style="1"/>
  </cols>
  <sheetData>
    <row r="1" spans="1:17" ht="35.1" customHeight="1">
      <c r="A1" s="407" t="s">
        <v>92</v>
      </c>
      <c r="B1" s="408"/>
      <c r="C1" s="408"/>
      <c r="D1" s="408"/>
      <c r="E1" s="408"/>
      <c r="F1" s="408"/>
      <c r="G1" s="408"/>
      <c r="H1" s="408"/>
      <c r="I1" s="408"/>
      <c r="J1" s="408"/>
      <c r="K1" s="408"/>
      <c r="L1" s="408"/>
      <c r="M1" s="408"/>
      <c r="N1" s="408"/>
      <c r="O1" s="408"/>
      <c r="P1" s="408"/>
      <c r="Q1" s="409"/>
    </row>
    <row r="2" spans="1:17" ht="6" customHeight="1">
      <c r="Q2" s="91"/>
    </row>
    <row r="3" spans="1:17" ht="20.100000000000001" customHeight="1">
      <c r="A3" s="410" t="s">
        <v>167</v>
      </c>
      <c r="B3" s="411"/>
      <c r="C3" s="411"/>
      <c r="D3" s="411"/>
      <c r="E3" s="411"/>
      <c r="F3" s="411"/>
      <c r="G3" s="411"/>
      <c r="H3" s="411"/>
      <c r="I3" s="411"/>
      <c r="J3" s="411"/>
      <c r="K3" s="411"/>
      <c r="L3" s="411"/>
      <c r="M3" s="411"/>
      <c r="N3" s="411"/>
      <c r="O3" s="411"/>
      <c r="P3" s="411"/>
      <c r="Q3" s="412"/>
    </row>
    <row r="4" spans="1:17" ht="20.100000000000001" customHeight="1">
      <c r="A4" s="410" t="s">
        <v>168</v>
      </c>
      <c r="B4" s="411"/>
      <c r="C4" s="411"/>
      <c r="D4" s="411"/>
      <c r="E4" s="411"/>
      <c r="F4" s="411"/>
      <c r="G4" s="411"/>
      <c r="H4" s="411"/>
      <c r="I4" s="411"/>
      <c r="J4" s="411"/>
      <c r="K4" s="411"/>
      <c r="L4" s="411"/>
      <c r="M4" s="411"/>
      <c r="N4" s="411"/>
      <c r="O4" s="411"/>
      <c r="P4" s="411"/>
      <c r="Q4" s="412"/>
    </row>
    <row r="5" spans="1:17" ht="15" customHeight="1">
      <c r="A5" s="405" t="s">
        <v>91</v>
      </c>
      <c r="B5" s="405" t="s">
        <v>42</v>
      </c>
      <c r="C5" s="405" t="s">
        <v>39</v>
      </c>
      <c r="D5" s="405" t="s">
        <v>40</v>
      </c>
      <c r="E5" s="405" t="s">
        <v>10</v>
      </c>
      <c r="F5" s="405" t="s">
        <v>81</v>
      </c>
      <c r="G5" s="405" t="s">
        <v>11</v>
      </c>
      <c r="H5" s="405" t="s">
        <v>25</v>
      </c>
      <c r="I5" s="121" t="s">
        <v>13</v>
      </c>
      <c r="J5" s="121"/>
      <c r="K5" s="121"/>
      <c r="L5" s="121"/>
      <c r="M5" s="121"/>
      <c r="N5" s="121"/>
      <c r="O5" s="121"/>
      <c r="P5" s="121"/>
      <c r="Q5" s="122"/>
    </row>
    <row r="6" spans="1:17" ht="15" customHeight="1">
      <c r="A6" s="421"/>
      <c r="B6" s="421"/>
      <c r="C6" s="421"/>
      <c r="D6" s="421"/>
      <c r="E6" s="421"/>
      <c r="F6" s="421"/>
      <c r="G6" s="421"/>
      <c r="H6" s="421"/>
      <c r="I6" s="123" t="s">
        <v>12</v>
      </c>
      <c r="J6" s="124"/>
      <c r="K6" s="427" t="s">
        <v>27</v>
      </c>
      <c r="L6" s="423" t="s">
        <v>103</v>
      </c>
      <c r="M6" s="424"/>
      <c r="N6" s="424"/>
      <c r="O6" s="424"/>
      <c r="P6" s="425" t="s">
        <v>136</v>
      </c>
      <c r="Q6" s="425" t="s">
        <v>118</v>
      </c>
    </row>
    <row r="7" spans="1:17" ht="42" customHeight="1">
      <c r="A7" s="422"/>
      <c r="B7" s="422"/>
      <c r="C7" s="422"/>
      <c r="D7" s="422"/>
      <c r="E7" s="422"/>
      <c r="F7" s="422"/>
      <c r="G7" s="422"/>
      <c r="H7" s="422"/>
      <c r="I7" s="125" t="s">
        <v>140</v>
      </c>
      <c r="J7" s="125" t="s">
        <v>26</v>
      </c>
      <c r="K7" s="428"/>
      <c r="L7" s="125" t="s">
        <v>141</v>
      </c>
      <c r="M7" s="125" t="s">
        <v>115</v>
      </c>
      <c r="N7" s="125" t="s">
        <v>116</v>
      </c>
      <c r="O7" s="125" t="s">
        <v>117</v>
      </c>
      <c r="P7" s="426"/>
      <c r="Q7" s="426"/>
    </row>
    <row r="8" spans="1:17" s="325" customFormat="1" ht="40.5" customHeight="1">
      <c r="A8" s="238">
        <v>1</v>
      </c>
      <c r="B8" s="238"/>
      <c r="C8" s="238"/>
      <c r="D8" s="238"/>
      <c r="E8" s="238"/>
      <c r="F8" s="238"/>
      <c r="G8" s="165" t="s">
        <v>548</v>
      </c>
      <c r="H8" s="328"/>
      <c r="I8" s="309"/>
      <c r="J8" s="310"/>
      <c r="K8" s="310"/>
      <c r="L8" s="311">
        <f>+L9+L13+L47</f>
        <v>127212560.74000001</v>
      </c>
      <c r="M8" s="311">
        <f>+M9+M13+M47</f>
        <v>96524930.269999981</v>
      </c>
      <c r="N8" s="311">
        <f>+N9+N13+N47</f>
        <v>96524930.269999981</v>
      </c>
      <c r="O8" s="311">
        <f>+O9+O13+O47</f>
        <v>96524930.269999981</v>
      </c>
      <c r="P8" s="312"/>
      <c r="Q8" s="312"/>
    </row>
    <row r="9" spans="1:17" s="325" customFormat="1" ht="21" customHeight="1">
      <c r="A9" s="238"/>
      <c r="B9" s="238">
        <v>1</v>
      </c>
      <c r="C9" s="238"/>
      <c r="D9" s="238"/>
      <c r="E9" s="238"/>
      <c r="F9" s="238"/>
      <c r="G9" s="165" t="s">
        <v>535</v>
      </c>
      <c r="H9" s="328"/>
      <c r="I9" s="313"/>
      <c r="J9" s="314"/>
      <c r="K9" s="315"/>
      <c r="L9" s="311">
        <v>2771.18</v>
      </c>
      <c r="M9" s="311">
        <v>2771.18</v>
      </c>
      <c r="N9" s="311">
        <v>2771.18</v>
      </c>
      <c r="O9" s="311">
        <v>2771.18</v>
      </c>
      <c r="P9" s="316"/>
      <c r="Q9" s="316"/>
    </row>
    <row r="10" spans="1:17" s="325" customFormat="1" ht="21" customHeight="1">
      <c r="A10" s="238"/>
      <c r="B10" s="238"/>
      <c r="C10" s="238">
        <v>2</v>
      </c>
      <c r="D10" s="238"/>
      <c r="E10" s="238"/>
      <c r="F10" s="238"/>
      <c r="G10" s="165" t="s">
        <v>593</v>
      </c>
      <c r="H10" s="328"/>
      <c r="I10" s="313"/>
      <c r="J10" s="317"/>
      <c r="K10" s="318"/>
      <c r="L10" s="311">
        <v>2771.18</v>
      </c>
      <c r="M10" s="311">
        <v>2771.18</v>
      </c>
      <c r="N10" s="311">
        <v>2771.18</v>
      </c>
      <c r="O10" s="311">
        <v>2771.18</v>
      </c>
      <c r="P10" s="316"/>
      <c r="Q10" s="316"/>
    </row>
    <row r="11" spans="1:17" s="325" customFormat="1" ht="21" customHeight="1">
      <c r="A11" s="238"/>
      <c r="B11" s="238"/>
      <c r="C11" s="238"/>
      <c r="D11" s="238">
        <v>4</v>
      </c>
      <c r="E11" s="238"/>
      <c r="F11" s="238"/>
      <c r="G11" s="165" t="s">
        <v>594</v>
      </c>
      <c r="H11" s="328"/>
      <c r="I11" s="280"/>
      <c r="J11" s="317"/>
      <c r="K11" s="315"/>
      <c r="L11" s="311">
        <v>2771.18</v>
      </c>
      <c r="M11" s="311">
        <v>2771.18</v>
      </c>
      <c r="N11" s="311">
        <v>2771.18</v>
      </c>
      <c r="O11" s="311">
        <v>2771.18</v>
      </c>
      <c r="P11" s="316"/>
      <c r="Q11" s="316"/>
    </row>
    <row r="12" spans="1:17" s="325" customFormat="1" ht="32.25" customHeight="1">
      <c r="A12" s="238"/>
      <c r="B12" s="238"/>
      <c r="C12" s="238"/>
      <c r="D12" s="238"/>
      <c r="E12" s="238">
        <v>201</v>
      </c>
      <c r="F12" s="238"/>
      <c r="G12" s="165" t="s">
        <v>595</v>
      </c>
      <c r="H12" s="328" t="s">
        <v>596</v>
      </c>
      <c r="I12" s="280">
        <v>2</v>
      </c>
      <c r="J12" s="280">
        <v>2</v>
      </c>
      <c r="K12" s="316">
        <f>+J12/I12</f>
        <v>1</v>
      </c>
      <c r="L12" s="311">
        <v>2771.18</v>
      </c>
      <c r="M12" s="311">
        <v>2771.18</v>
      </c>
      <c r="N12" s="311">
        <v>2771.18</v>
      </c>
      <c r="O12" s="311">
        <v>2771.18</v>
      </c>
      <c r="P12" s="316">
        <f>+M12/L12</f>
        <v>1</v>
      </c>
      <c r="Q12" s="316">
        <f>+K12/P12</f>
        <v>1</v>
      </c>
    </row>
    <row r="13" spans="1:17" s="325" customFormat="1" ht="15" customHeight="1">
      <c r="A13" s="238"/>
      <c r="B13" s="238">
        <v>2</v>
      </c>
      <c r="C13" s="238"/>
      <c r="D13" s="238"/>
      <c r="E13" s="238"/>
      <c r="F13" s="238"/>
      <c r="G13" s="165" t="s">
        <v>549</v>
      </c>
      <c r="H13" s="328"/>
      <c r="I13" s="280"/>
      <c r="J13" s="310"/>
      <c r="K13" s="310"/>
      <c r="L13" s="311">
        <f>+L14+L23+L26+L34+L38</f>
        <v>127209789.56</v>
      </c>
      <c r="M13" s="311">
        <f>+M14+M23+M26+M34+M38</f>
        <v>96522159.089999974</v>
      </c>
      <c r="N13" s="311">
        <f>+N14+N23+N26+N34+N38</f>
        <v>96522159.089999974</v>
      </c>
      <c r="O13" s="311">
        <f>+O14+O23+O26+O34+O38</f>
        <v>96522159.089999974</v>
      </c>
      <c r="P13" s="312"/>
      <c r="Q13" s="312"/>
    </row>
    <row r="14" spans="1:17" s="325" customFormat="1" ht="28.5" customHeight="1">
      <c r="A14" s="238"/>
      <c r="B14" s="238"/>
      <c r="C14" s="238">
        <v>2</v>
      </c>
      <c r="D14" s="238"/>
      <c r="E14" s="238"/>
      <c r="F14" s="238"/>
      <c r="G14" s="165" t="s">
        <v>555</v>
      </c>
      <c r="H14" s="328"/>
      <c r="I14" s="280"/>
      <c r="J14" s="310"/>
      <c r="K14" s="310"/>
      <c r="L14" s="311">
        <f>+L15+L18+L20</f>
        <v>4509264.34</v>
      </c>
      <c r="M14" s="311">
        <f>+M15+M18+M20</f>
        <v>4509264.34</v>
      </c>
      <c r="N14" s="311">
        <f>+N15+N18+N20</f>
        <v>4509264.34</v>
      </c>
      <c r="O14" s="311">
        <f>+O15+O18+O20</f>
        <v>4509264.34</v>
      </c>
      <c r="P14" s="312"/>
      <c r="Q14" s="312"/>
    </row>
    <row r="15" spans="1:17" s="325" customFormat="1" ht="28.5" customHeight="1">
      <c r="A15" s="238"/>
      <c r="B15" s="238"/>
      <c r="C15" s="238"/>
      <c r="D15" s="238">
        <v>1</v>
      </c>
      <c r="E15" s="238"/>
      <c r="F15" s="238"/>
      <c r="G15" s="165" t="s">
        <v>556</v>
      </c>
      <c r="H15" s="328"/>
      <c r="I15" s="280"/>
      <c r="J15" s="324"/>
      <c r="K15" s="310"/>
      <c r="L15" s="311">
        <f>+L16+L17</f>
        <v>2207180.12</v>
      </c>
      <c r="M15" s="311">
        <f>+M16+M17</f>
        <v>2207180.12</v>
      </c>
      <c r="N15" s="311">
        <f>+N16+N17</f>
        <v>2207180.12</v>
      </c>
      <c r="O15" s="311">
        <f>+O16+O17</f>
        <v>2207180.12</v>
      </c>
      <c r="P15" s="312"/>
      <c r="Q15" s="312"/>
    </row>
    <row r="16" spans="1:17" s="325" customFormat="1" ht="36" customHeight="1">
      <c r="A16" s="238"/>
      <c r="B16" s="238"/>
      <c r="C16" s="238"/>
      <c r="D16" s="238"/>
      <c r="E16" s="238">
        <v>213</v>
      </c>
      <c r="F16" s="238"/>
      <c r="G16" s="165" t="s">
        <v>572</v>
      </c>
      <c r="H16" s="328" t="s">
        <v>553</v>
      </c>
      <c r="I16" s="280">
        <v>18</v>
      </c>
      <c r="J16" s="280">
        <v>0</v>
      </c>
      <c r="K16" s="316">
        <f>+J16/I16</f>
        <v>0</v>
      </c>
      <c r="L16" s="311">
        <v>0</v>
      </c>
      <c r="M16" s="311">
        <v>0</v>
      </c>
      <c r="N16" s="311">
        <v>0</v>
      </c>
      <c r="O16" s="311">
        <v>0</v>
      </c>
      <c r="P16" s="316">
        <v>0</v>
      </c>
      <c r="Q16" s="316">
        <v>0</v>
      </c>
    </row>
    <row r="17" spans="1:17" s="325" customFormat="1" ht="47.25" customHeight="1">
      <c r="A17" s="238"/>
      <c r="B17" s="238"/>
      <c r="C17" s="238"/>
      <c r="D17" s="238"/>
      <c r="E17" s="238">
        <v>215</v>
      </c>
      <c r="F17" s="238"/>
      <c r="G17" s="165" t="s">
        <v>650</v>
      </c>
      <c r="H17" s="328" t="s">
        <v>553</v>
      </c>
      <c r="I17" s="280">
        <v>5</v>
      </c>
      <c r="J17" s="280">
        <v>2</v>
      </c>
      <c r="K17" s="316">
        <f>+J17/I17</f>
        <v>0.4</v>
      </c>
      <c r="L17" s="311">
        <v>2207180.12</v>
      </c>
      <c r="M17" s="311">
        <v>2207180.12</v>
      </c>
      <c r="N17" s="311">
        <v>2207180.12</v>
      </c>
      <c r="O17" s="311">
        <v>2207180.12</v>
      </c>
      <c r="P17" s="316">
        <f>+M17/L17</f>
        <v>1</v>
      </c>
      <c r="Q17" s="316">
        <f>+K17/P17</f>
        <v>0.4</v>
      </c>
    </row>
    <row r="18" spans="1:17" s="325" customFormat="1" ht="33" customHeight="1">
      <c r="A18" s="238"/>
      <c r="B18" s="238"/>
      <c r="C18" s="238"/>
      <c r="D18" s="238">
        <v>5</v>
      </c>
      <c r="E18" s="238"/>
      <c r="F18" s="238"/>
      <c r="G18" s="165" t="s">
        <v>597</v>
      </c>
      <c r="H18" s="328"/>
      <c r="I18" s="280"/>
      <c r="J18" s="280"/>
      <c r="K18" s="316"/>
      <c r="L18" s="311">
        <v>1436707.56</v>
      </c>
      <c r="M18" s="311">
        <v>1436707.56</v>
      </c>
      <c r="N18" s="311">
        <v>1436707.56</v>
      </c>
      <c r="O18" s="311">
        <v>1436707.56</v>
      </c>
      <c r="P18" s="316"/>
      <c r="Q18" s="316"/>
    </row>
    <row r="19" spans="1:17" s="325" customFormat="1" ht="55.5" customHeight="1">
      <c r="A19" s="238"/>
      <c r="B19" s="238"/>
      <c r="C19" s="238"/>
      <c r="D19" s="238"/>
      <c r="E19" s="238">
        <v>224</v>
      </c>
      <c r="F19" s="238"/>
      <c r="G19" s="165" t="s">
        <v>651</v>
      </c>
      <c r="H19" s="328" t="s">
        <v>600</v>
      </c>
      <c r="I19" s="280">
        <v>20</v>
      </c>
      <c r="J19" s="280">
        <v>20</v>
      </c>
      <c r="K19" s="316">
        <f>+J19/I19</f>
        <v>1</v>
      </c>
      <c r="L19" s="311">
        <v>1436707.56</v>
      </c>
      <c r="M19" s="311">
        <v>1436707.56</v>
      </c>
      <c r="N19" s="311">
        <v>1436707.56</v>
      </c>
      <c r="O19" s="311">
        <v>1436707.56</v>
      </c>
      <c r="P19" s="316">
        <f>+M19/L19</f>
        <v>1</v>
      </c>
      <c r="Q19" s="316">
        <f>+K19/P19</f>
        <v>1</v>
      </c>
    </row>
    <row r="20" spans="1:17" s="325" customFormat="1" ht="18.75" customHeight="1">
      <c r="A20" s="238"/>
      <c r="B20" s="238"/>
      <c r="C20" s="238"/>
      <c r="D20" s="238">
        <v>6</v>
      </c>
      <c r="E20" s="238"/>
      <c r="F20" s="238"/>
      <c r="G20" s="165" t="s">
        <v>597</v>
      </c>
      <c r="H20" s="328"/>
      <c r="I20" s="280"/>
      <c r="J20" s="280"/>
      <c r="K20" s="316"/>
      <c r="L20" s="311">
        <v>865376.66</v>
      </c>
      <c r="M20" s="311">
        <v>865376.66</v>
      </c>
      <c r="N20" s="311">
        <v>865376.66</v>
      </c>
      <c r="O20" s="311">
        <v>865376.66</v>
      </c>
      <c r="P20" s="316"/>
      <c r="Q20" s="316"/>
    </row>
    <row r="21" spans="1:17" s="325" customFormat="1" ht="20.25" customHeight="1">
      <c r="A21" s="238"/>
      <c r="B21" s="238"/>
      <c r="C21" s="238"/>
      <c r="D21" s="238"/>
      <c r="E21" s="238">
        <v>203</v>
      </c>
      <c r="F21" s="238"/>
      <c r="G21" s="165" t="s">
        <v>598</v>
      </c>
      <c r="H21" s="328" t="s">
        <v>543</v>
      </c>
      <c r="I21" s="280">
        <v>168</v>
      </c>
      <c r="J21" s="280">
        <v>2467</v>
      </c>
      <c r="K21" s="316">
        <f>+J21/I21</f>
        <v>14.68452380952381</v>
      </c>
      <c r="L21" s="311">
        <v>0</v>
      </c>
      <c r="M21" s="311">
        <v>0</v>
      </c>
      <c r="N21" s="311">
        <v>0</v>
      </c>
      <c r="O21" s="311">
        <v>0</v>
      </c>
      <c r="P21" s="316">
        <v>0</v>
      </c>
      <c r="Q21" s="316">
        <v>0</v>
      </c>
    </row>
    <row r="22" spans="1:17" s="325" customFormat="1" ht="18.75" customHeight="1">
      <c r="A22" s="238"/>
      <c r="B22" s="238"/>
      <c r="C22" s="238"/>
      <c r="D22" s="238"/>
      <c r="E22" s="238">
        <v>204</v>
      </c>
      <c r="F22" s="238"/>
      <c r="G22" s="165" t="s">
        <v>599</v>
      </c>
      <c r="H22" s="328" t="s">
        <v>600</v>
      </c>
      <c r="I22" s="280">
        <v>350</v>
      </c>
      <c r="J22" s="280">
        <v>21</v>
      </c>
      <c r="K22" s="316">
        <f>+J22/I22</f>
        <v>0.06</v>
      </c>
      <c r="L22" s="311">
        <v>865376.66</v>
      </c>
      <c r="M22" s="311">
        <v>865376.66</v>
      </c>
      <c r="N22" s="311">
        <v>865376.66</v>
      </c>
      <c r="O22" s="311">
        <v>865376.66</v>
      </c>
      <c r="P22" s="316">
        <f>+M22/L22</f>
        <v>1</v>
      </c>
      <c r="Q22" s="316">
        <f>+K22/P22</f>
        <v>0.06</v>
      </c>
    </row>
    <row r="23" spans="1:17" s="325" customFormat="1" ht="18.75" customHeight="1">
      <c r="A23" s="238"/>
      <c r="B23" s="238"/>
      <c r="C23" s="238">
        <v>3</v>
      </c>
      <c r="D23" s="238"/>
      <c r="E23" s="238"/>
      <c r="F23" s="238"/>
      <c r="G23" s="165" t="s">
        <v>579</v>
      </c>
      <c r="H23" s="328"/>
      <c r="I23" s="280"/>
      <c r="J23" s="280"/>
      <c r="K23" s="316"/>
      <c r="L23" s="311">
        <v>0</v>
      </c>
      <c r="M23" s="311">
        <v>0</v>
      </c>
      <c r="N23" s="311">
        <v>0</v>
      </c>
      <c r="O23" s="311">
        <v>0</v>
      </c>
      <c r="P23" s="316"/>
      <c r="Q23" s="316"/>
    </row>
    <row r="24" spans="1:17" s="325" customFormat="1" ht="33.75" customHeight="1">
      <c r="A24" s="238"/>
      <c r="B24" s="238"/>
      <c r="C24" s="238"/>
      <c r="D24" s="238">
        <v>3</v>
      </c>
      <c r="E24" s="238"/>
      <c r="F24" s="238"/>
      <c r="G24" s="165" t="s">
        <v>580</v>
      </c>
      <c r="H24" s="328"/>
      <c r="I24" s="280"/>
      <c r="J24" s="280"/>
      <c r="K24" s="316"/>
      <c r="L24" s="311">
        <v>0</v>
      </c>
      <c r="M24" s="311">
        <v>0</v>
      </c>
      <c r="N24" s="311">
        <v>0</v>
      </c>
      <c r="O24" s="311">
        <v>0</v>
      </c>
      <c r="P24" s="316"/>
      <c r="Q24" s="316"/>
    </row>
    <row r="25" spans="1:17" s="325" customFormat="1" ht="43.5" customHeight="1">
      <c r="A25" s="238"/>
      <c r="B25" s="238"/>
      <c r="C25" s="238"/>
      <c r="D25" s="238"/>
      <c r="E25" s="238">
        <v>207</v>
      </c>
      <c r="F25" s="238"/>
      <c r="G25" s="165" t="s">
        <v>578</v>
      </c>
      <c r="H25" s="328" t="s">
        <v>553</v>
      </c>
      <c r="I25" s="280">
        <v>1</v>
      </c>
      <c r="J25" s="280">
        <v>0</v>
      </c>
      <c r="K25" s="316">
        <f>+J25/I25</f>
        <v>0</v>
      </c>
      <c r="L25" s="311">
        <v>0</v>
      </c>
      <c r="M25" s="311">
        <v>0</v>
      </c>
      <c r="N25" s="311">
        <v>0</v>
      </c>
      <c r="O25" s="311">
        <v>0</v>
      </c>
      <c r="P25" s="316">
        <v>0</v>
      </c>
      <c r="Q25" s="316">
        <v>0</v>
      </c>
    </row>
    <row r="26" spans="1:17" s="325" customFormat="1" ht="45" customHeight="1">
      <c r="A26" s="238"/>
      <c r="B26" s="238"/>
      <c r="C26" s="238">
        <v>4</v>
      </c>
      <c r="D26" s="238"/>
      <c r="E26" s="238"/>
      <c r="F26" s="238"/>
      <c r="G26" s="165" t="s">
        <v>567</v>
      </c>
      <c r="H26" s="328"/>
      <c r="I26" s="280"/>
      <c r="J26" s="280"/>
      <c r="K26" s="315"/>
      <c r="L26" s="311">
        <f>+L27+L30</f>
        <v>58033091.649999991</v>
      </c>
      <c r="M26" s="311">
        <f>+M27+M30</f>
        <v>49343337.829999991</v>
      </c>
      <c r="N26" s="311">
        <f>+N27+N30</f>
        <v>49343337.829999991</v>
      </c>
      <c r="O26" s="311">
        <f>+O27+O30</f>
        <v>49343337.829999991</v>
      </c>
      <c r="P26" s="316"/>
      <c r="Q26" s="316"/>
    </row>
    <row r="27" spans="1:17" s="325" customFormat="1" ht="20.25" customHeight="1">
      <c r="A27" s="238"/>
      <c r="B27" s="238"/>
      <c r="C27" s="238"/>
      <c r="D27" s="238">
        <v>1</v>
      </c>
      <c r="E27" s="238"/>
      <c r="F27" s="238"/>
      <c r="G27" s="165" t="s">
        <v>568</v>
      </c>
      <c r="H27" s="328"/>
      <c r="I27" s="280"/>
      <c r="J27" s="280"/>
      <c r="K27" s="315"/>
      <c r="L27" s="311">
        <f>+L28+L29</f>
        <v>992452.83000000007</v>
      </c>
      <c r="M27" s="311">
        <f>+M28+M29</f>
        <v>592551.65</v>
      </c>
      <c r="N27" s="311">
        <f>+N28+N29</f>
        <v>592551.65</v>
      </c>
      <c r="O27" s="311">
        <f>+O28+O29</f>
        <v>592551.65</v>
      </c>
      <c r="P27" s="316"/>
      <c r="Q27" s="316"/>
    </row>
    <row r="28" spans="1:17" s="325" customFormat="1" ht="34.5" customHeight="1">
      <c r="A28" s="238"/>
      <c r="B28" s="238"/>
      <c r="C28" s="238"/>
      <c r="D28" s="238"/>
      <c r="E28" s="238">
        <v>211</v>
      </c>
      <c r="F28" s="238"/>
      <c r="G28" s="165" t="s">
        <v>601</v>
      </c>
      <c r="H28" s="328" t="s">
        <v>602</v>
      </c>
      <c r="I28" s="280">
        <v>622</v>
      </c>
      <c r="J28" s="280">
        <f>284+197</f>
        <v>481</v>
      </c>
      <c r="K28" s="316">
        <f>+J28/I28</f>
        <v>0.77331189710610937</v>
      </c>
      <c r="L28" s="311">
        <v>646132.03</v>
      </c>
      <c r="M28" s="311">
        <v>531218.99</v>
      </c>
      <c r="N28" s="311">
        <v>531218.99</v>
      </c>
      <c r="O28" s="311">
        <v>531218.99</v>
      </c>
      <c r="P28" s="316">
        <f>+M28/L28</f>
        <v>0.82215238579025396</v>
      </c>
      <c r="Q28" s="316">
        <f>+K28/P28</f>
        <v>0.94059435996503371</v>
      </c>
    </row>
    <row r="29" spans="1:17" s="325" customFormat="1" ht="46.5" customHeight="1">
      <c r="A29" s="238"/>
      <c r="B29" s="238"/>
      <c r="C29" s="238"/>
      <c r="D29" s="238"/>
      <c r="E29" s="238">
        <v>212</v>
      </c>
      <c r="F29" s="238"/>
      <c r="G29" s="165" t="s">
        <v>569</v>
      </c>
      <c r="H29" s="328" t="s">
        <v>553</v>
      </c>
      <c r="I29" s="280">
        <v>4</v>
      </c>
      <c r="J29" s="280">
        <v>0</v>
      </c>
      <c r="K29" s="316">
        <f>+J29/I29</f>
        <v>0</v>
      </c>
      <c r="L29" s="311">
        <v>346320.8</v>
      </c>
      <c r="M29" s="311">
        <v>61332.66</v>
      </c>
      <c r="N29" s="311">
        <v>61332.66</v>
      </c>
      <c r="O29" s="311">
        <v>61332.66</v>
      </c>
      <c r="P29" s="316">
        <f>+M29/L29</f>
        <v>0.1770978237518509</v>
      </c>
      <c r="Q29" s="316">
        <f>+K29/P29</f>
        <v>0</v>
      </c>
    </row>
    <row r="30" spans="1:17" s="325" customFormat="1" ht="22.5" customHeight="1">
      <c r="A30" s="238"/>
      <c r="B30" s="238"/>
      <c r="C30" s="238"/>
      <c r="D30" s="238">
        <v>2</v>
      </c>
      <c r="E30" s="238"/>
      <c r="F30" s="238"/>
      <c r="G30" s="165" t="s">
        <v>571</v>
      </c>
      <c r="H30" s="328"/>
      <c r="I30" s="280"/>
      <c r="J30" s="280"/>
      <c r="K30" s="315"/>
      <c r="L30" s="311">
        <f>+L31+L32+L33</f>
        <v>57040638.819999993</v>
      </c>
      <c r="M30" s="311">
        <f>+M31+M32+M33</f>
        <v>48750786.179999992</v>
      </c>
      <c r="N30" s="311">
        <f>+N31+N32+N33</f>
        <v>48750786.179999992</v>
      </c>
      <c r="O30" s="311">
        <f>+O31+O32+O33</f>
        <v>48750786.179999992</v>
      </c>
      <c r="P30" s="316"/>
      <c r="Q30" s="316"/>
    </row>
    <row r="31" spans="1:17" s="325" customFormat="1" ht="37.5" customHeight="1">
      <c r="A31" s="238"/>
      <c r="B31" s="238"/>
      <c r="C31" s="238"/>
      <c r="D31" s="238"/>
      <c r="E31" s="238">
        <v>213</v>
      </c>
      <c r="F31" s="238"/>
      <c r="G31" s="165" t="s">
        <v>603</v>
      </c>
      <c r="H31" s="328" t="s">
        <v>553</v>
      </c>
      <c r="I31" s="280">
        <v>1</v>
      </c>
      <c r="J31" s="280">
        <v>0</v>
      </c>
      <c r="K31" s="316">
        <f>+J31/I31</f>
        <v>0</v>
      </c>
      <c r="L31" s="311">
        <v>48564701.639999993</v>
      </c>
      <c r="M31" s="311">
        <v>40615839.519999988</v>
      </c>
      <c r="N31" s="311">
        <v>40615839.519999988</v>
      </c>
      <c r="O31" s="311">
        <v>40615839.519999988</v>
      </c>
      <c r="P31" s="316">
        <f>+M31/L31</f>
        <v>0.83632428797929692</v>
      </c>
      <c r="Q31" s="316">
        <f>+K31/P31</f>
        <v>0</v>
      </c>
    </row>
    <row r="32" spans="1:17" s="325" customFormat="1" ht="48" customHeight="1">
      <c r="A32" s="238"/>
      <c r="B32" s="238"/>
      <c r="C32" s="238"/>
      <c r="D32" s="238"/>
      <c r="E32" s="238">
        <v>214</v>
      </c>
      <c r="F32" s="238"/>
      <c r="G32" s="165" t="s">
        <v>570</v>
      </c>
      <c r="H32" s="328" t="s">
        <v>553</v>
      </c>
      <c r="I32" s="280">
        <v>2</v>
      </c>
      <c r="J32" s="280">
        <v>0</v>
      </c>
      <c r="K32" s="316">
        <f>+J32/I32</f>
        <v>0</v>
      </c>
      <c r="L32" s="311">
        <v>0</v>
      </c>
      <c r="M32" s="311">
        <v>0</v>
      </c>
      <c r="N32" s="311">
        <v>0</v>
      </c>
      <c r="O32" s="311">
        <v>0</v>
      </c>
      <c r="P32" s="316">
        <v>0</v>
      </c>
      <c r="Q32" s="316">
        <v>0</v>
      </c>
    </row>
    <row r="33" spans="1:17" s="325" customFormat="1" ht="34.5" customHeight="1">
      <c r="A33" s="238"/>
      <c r="B33" s="238"/>
      <c r="C33" s="238"/>
      <c r="D33" s="238"/>
      <c r="E33" s="238">
        <v>215</v>
      </c>
      <c r="F33" s="238"/>
      <c r="G33" s="165" t="s">
        <v>604</v>
      </c>
      <c r="H33" s="328" t="s">
        <v>602</v>
      </c>
      <c r="I33" s="280">
        <v>1352</v>
      </c>
      <c r="J33" s="280">
        <f>1034+278</f>
        <v>1312</v>
      </c>
      <c r="K33" s="316">
        <f>+J33/I33</f>
        <v>0.97041420118343191</v>
      </c>
      <c r="L33" s="311">
        <v>8475937.1799999997</v>
      </c>
      <c r="M33" s="311">
        <v>8134946.6600000001</v>
      </c>
      <c r="N33" s="311">
        <v>8134946.6600000001</v>
      </c>
      <c r="O33" s="311">
        <v>8134946.6600000001</v>
      </c>
      <c r="P33" s="316">
        <f>+M33/L33</f>
        <v>0.95976957913225125</v>
      </c>
      <c r="Q33" s="316">
        <f>+K33/P33</f>
        <v>1.0110908100054647</v>
      </c>
    </row>
    <row r="34" spans="1:17" s="325" customFormat="1" ht="21.75" customHeight="1">
      <c r="A34" s="238"/>
      <c r="B34" s="238"/>
      <c r="C34" s="238">
        <v>5</v>
      </c>
      <c r="D34" s="238"/>
      <c r="E34" s="238"/>
      <c r="F34" s="238"/>
      <c r="G34" s="165" t="s">
        <v>550</v>
      </c>
      <c r="H34" s="328"/>
      <c r="I34" s="280"/>
      <c r="J34" s="317"/>
      <c r="K34" s="315"/>
      <c r="L34" s="311">
        <f>+L35</f>
        <v>18153855.059999999</v>
      </c>
      <c r="M34" s="311">
        <f>+M35</f>
        <v>7624600.5899999999</v>
      </c>
      <c r="N34" s="311">
        <f>+N35</f>
        <v>7624600.5899999999</v>
      </c>
      <c r="O34" s="311">
        <f>+O35</f>
        <v>7624600.5899999999</v>
      </c>
      <c r="P34" s="316"/>
      <c r="Q34" s="316"/>
    </row>
    <row r="35" spans="1:17" s="325" customFormat="1" ht="22.5" customHeight="1">
      <c r="A35" s="238"/>
      <c r="B35" s="238"/>
      <c r="C35" s="238"/>
      <c r="D35" s="238">
        <v>1</v>
      </c>
      <c r="E35" s="238"/>
      <c r="F35" s="238"/>
      <c r="G35" s="165" t="s">
        <v>551</v>
      </c>
      <c r="H35" s="328"/>
      <c r="I35" s="280"/>
      <c r="J35" s="317"/>
      <c r="K35" s="315"/>
      <c r="L35" s="311">
        <f>+L36+L37</f>
        <v>18153855.059999999</v>
      </c>
      <c r="M35" s="311">
        <f>+M36+M37</f>
        <v>7624600.5899999999</v>
      </c>
      <c r="N35" s="311">
        <f>+N36+N37</f>
        <v>7624600.5899999999</v>
      </c>
      <c r="O35" s="311">
        <f>+O36+O37</f>
        <v>7624600.5899999999</v>
      </c>
      <c r="P35" s="316"/>
      <c r="Q35" s="316"/>
    </row>
    <row r="36" spans="1:17" s="325" customFormat="1" ht="28.5" customHeight="1">
      <c r="A36" s="238"/>
      <c r="B36" s="238"/>
      <c r="C36" s="238"/>
      <c r="D36" s="238"/>
      <c r="E36" s="238">
        <v>216</v>
      </c>
      <c r="F36" s="238"/>
      <c r="G36" s="165" t="s">
        <v>605</v>
      </c>
      <c r="H36" s="328" t="s">
        <v>606</v>
      </c>
      <c r="I36" s="280">
        <v>796</v>
      </c>
      <c r="J36" s="280">
        <v>1364</v>
      </c>
      <c r="K36" s="316">
        <f>+J36/I36</f>
        <v>1.7135678391959799</v>
      </c>
      <c r="L36" s="311">
        <v>69167.12</v>
      </c>
      <c r="M36" s="311">
        <v>69167.12</v>
      </c>
      <c r="N36" s="311">
        <v>69167.12</v>
      </c>
      <c r="O36" s="311">
        <v>69167.12</v>
      </c>
      <c r="P36" s="316">
        <f>+M36/L36</f>
        <v>1</v>
      </c>
      <c r="Q36" s="316">
        <f>+K36/P36</f>
        <v>1.7135678391959799</v>
      </c>
    </row>
    <row r="37" spans="1:17" s="325" customFormat="1" ht="48.75" customHeight="1">
      <c r="A37" s="238"/>
      <c r="B37" s="238"/>
      <c r="C37" s="238"/>
      <c r="D37" s="238"/>
      <c r="E37" s="238">
        <v>218</v>
      </c>
      <c r="F37" s="238"/>
      <c r="G37" s="165" t="s">
        <v>552</v>
      </c>
      <c r="H37" s="328" t="s">
        <v>553</v>
      </c>
      <c r="I37" s="280">
        <v>90</v>
      </c>
      <c r="J37" s="280">
        <v>60</v>
      </c>
      <c r="K37" s="316">
        <f>+J37/I37</f>
        <v>0.66666666666666663</v>
      </c>
      <c r="L37" s="311">
        <v>18084687.939999998</v>
      </c>
      <c r="M37" s="311">
        <v>7555433.4699999997</v>
      </c>
      <c r="N37" s="311">
        <v>7555433.4699999997</v>
      </c>
      <c r="O37" s="311">
        <v>7555433.4699999997</v>
      </c>
      <c r="P37" s="316">
        <f>+M37/L37</f>
        <v>0.41778069353846981</v>
      </c>
      <c r="Q37" s="316">
        <f>+K37/P37</f>
        <v>1.5957335438844999</v>
      </c>
    </row>
    <row r="38" spans="1:17" s="325" customFormat="1" ht="25.5" customHeight="1">
      <c r="A38" s="238"/>
      <c r="B38" s="238"/>
      <c r="C38" s="238">
        <v>6</v>
      </c>
      <c r="D38" s="238"/>
      <c r="E38" s="238"/>
      <c r="F38" s="238"/>
      <c r="G38" s="165" t="s">
        <v>560</v>
      </c>
      <c r="H38" s="328"/>
      <c r="I38" s="280"/>
      <c r="J38" s="317"/>
      <c r="K38" s="315"/>
      <c r="L38" s="311">
        <f>+L39+L42</f>
        <v>46513578.509999998</v>
      </c>
      <c r="M38" s="311">
        <f>+M39+M42</f>
        <v>35044956.329999991</v>
      </c>
      <c r="N38" s="311">
        <f>+N39+N42</f>
        <v>35044956.329999991</v>
      </c>
      <c r="O38" s="311">
        <f>+O39+O42</f>
        <v>35044956.329999991</v>
      </c>
      <c r="P38" s="316"/>
      <c r="Q38" s="316"/>
    </row>
    <row r="39" spans="1:17" s="325" customFormat="1" ht="29.25" customHeight="1">
      <c r="A39" s="238"/>
      <c r="B39" s="238"/>
      <c r="C39" s="238"/>
      <c r="D39" s="238">
        <v>8</v>
      </c>
      <c r="E39" s="238"/>
      <c r="F39" s="238"/>
      <c r="G39" s="165" t="s">
        <v>607</v>
      </c>
      <c r="H39" s="328"/>
      <c r="I39" s="280"/>
      <c r="J39" s="317"/>
      <c r="K39" s="315"/>
      <c r="L39" s="311">
        <f>+L40+L41</f>
        <v>106931.04000000001</v>
      </c>
      <c r="M39" s="311">
        <f>+M40+M41</f>
        <v>106511.64</v>
      </c>
      <c r="N39" s="311">
        <f>+N40+N41</f>
        <v>106511.64</v>
      </c>
      <c r="O39" s="311">
        <f>+O40+O41</f>
        <v>106511.64</v>
      </c>
      <c r="P39" s="316"/>
      <c r="Q39" s="316"/>
    </row>
    <row r="40" spans="1:17" s="325" customFormat="1" ht="38.25" customHeight="1">
      <c r="A40" s="238"/>
      <c r="B40" s="238"/>
      <c r="C40" s="238"/>
      <c r="D40" s="238"/>
      <c r="E40" s="238">
        <v>222</v>
      </c>
      <c r="F40" s="238"/>
      <c r="G40" s="165" t="s">
        <v>608</v>
      </c>
      <c r="H40" s="328" t="s">
        <v>606</v>
      </c>
      <c r="I40" s="280">
        <v>81</v>
      </c>
      <c r="J40" s="280">
        <f>63+55</f>
        <v>118</v>
      </c>
      <c r="K40" s="316">
        <f>+J40/I40</f>
        <v>1.4567901234567902</v>
      </c>
      <c r="L40" s="311">
        <v>73190.040000000008</v>
      </c>
      <c r="M40" s="311">
        <v>72770.64</v>
      </c>
      <c r="N40" s="311">
        <v>72770.64</v>
      </c>
      <c r="O40" s="311">
        <v>72770.64</v>
      </c>
      <c r="P40" s="316">
        <f>+M40/L40</f>
        <v>0.99426971210836868</v>
      </c>
      <c r="Q40" s="316">
        <f>+K40/P40</f>
        <v>1.4651860614034373</v>
      </c>
    </row>
    <row r="41" spans="1:17" s="325" customFormat="1" ht="50.25" customHeight="1">
      <c r="A41" s="238"/>
      <c r="B41" s="238"/>
      <c r="C41" s="238"/>
      <c r="D41" s="238"/>
      <c r="E41" s="238">
        <v>225</v>
      </c>
      <c r="F41" s="238"/>
      <c r="G41" s="165" t="s">
        <v>609</v>
      </c>
      <c r="H41" s="328" t="s">
        <v>606</v>
      </c>
      <c r="I41" s="280">
        <v>21</v>
      </c>
      <c r="J41" s="280">
        <v>300</v>
      </c>
      <c r="K41" s="316">
        <f>+J41/I41</f>
        <v>14.285714285714286</v>
      </c>
      <c r="L41" s="311">
        <v>33741</v>
      </c>
      <c r="M41" s="311">
        <v>33741</v>
      </c>
      <c r="N41" s="311">
        <v>33741</v>
      </c>
      <c r="O41" s="311">
        <v>33741</v>
      </c>
      <c r="P41" s="316">
        <f>+M41/L41</f>
        <v>1</v>
      </c>
      <c r="Q41" s="316">
        <f>+K41/P41</f>
        <v>14.285714285714286</v>
      </c>
    </row>
    <row r="42" spans="1:17" s="325" customFormat="1" ht="33.75" customHeight="1">
      <c r="A42" s="238"/>
      <c r="B42" s="238"/>
      <c r="C42" s="238"/>
      <c r="D42" s="238">
        <v>9</v>
      </c>
      <c r="E42" s="238"/>
      <c r="F42" s="238"/>
      <c r="G42" s="165" t="s">
        <v>561</v>
      </c>
      <c r="H42" s="328"/>
      <c r="I42" s="280"/>
      <c r="J42" s="317"/>
      <c r="K42" s="315"/>
      <c r="L42" s="311">
        <f>+L43+L44+L45+L46</f>
        <v>46406647.469999999</v>
      </c>
      <c r="M42" s="311">
        <f>+M43+M44+M45+M46</f>
        <v>34938444.68999999</v>
      </c>
      <c r="N42" s="311">
        <f>+N43+N44+N45+N46</f>
        <v>34938444.68999999</v>
      </c>
      <c r="O42" s="311">
        <f>+O43+O44+O45+O46</f>
        <v>34938444.68999999</v>
      </c>
      <c r="P42" s="316"/>
      <c r="Q42" s="316"/>
    </row>
    <row r="43" spans="1:17" s="325" customFormat="1" ht="51.75" customHeight="1">
      <c r="A43" s="238"/>
      <c r="B43" s="238"/>
      <c r="C43" s="238"/>
      <c r="D43" s="238"/>
      <c r="E43" s="238">
        <v>227</v>
      </c>
      <c r="F43" s="238"/>
      <c r="G43" s="165" t="s">
        <v>562</v>
      </c>
      <c r="H43" s="328" t="s">
        <v>553</v>
      </c>
      <c r="I43" s="280">
        <v>2</v>
      </c>
      <c r="J43" s="280">
        <v>0</v>
      </c>
      <c r="K43" s="316">
        <v>0</v>
      </c>
      <c r="L43" s="311">
        <v>7601016</v>
      </c>
      <c r="M43" s="311">
        <v>0</v>
      </c>
      <c r="N43" s="311">
        <v>0</v>
      </c>
      <c r="O43" s="311">
        <v>0</v>
      </c>
      <c r="P43" s="316">
        <f>+M43/L43</f>
        <v>0</v>
      </c>
      <c r="Q43" s="316">
        <v>0</v>
      </c>
    </row>
    <row r="44" spans="1:17" s="325" customFormat="1" ht="60" customHeight="1">
      <c r="A44" s="238"/>
      <c r="B44" s="238"/>
      <c r="C44" s="238"/>
      <c r="D44" s="238"/>
      <c r="E44" s="238">
        <v>228</v>
      </c>
      <c r="F44" s="238"/>
      <c r="G44" s="165" t="s">
        <v>566</v>
      </c>
      <c r="H44" s="328" t="s">
        <v>553</v>
      </c>
      <c r="I44" s="280">
        <v>9</v>
      </c>
      <c r="J44" s="280">
        <v>12</v>
      </c>
      <c r="K44" s="316">
        <f>+J44/I44</f>
        <v>1.3333333333333333</v>
      </c>
      <c r="L44" s="311">
        <v>1067925</v>
      </c>
      <c r="M44" s="311">
        <v>1067925</v>
      </c>
      <c r="N44" s="311">
        <v>1067925</v>
      </c>
      <c r="O44" s="311">
        <v>1067925</v>
      </c>
      <c r="P44" s="316">
        <f>+M44/L44</f>
        <v>1</v>
      </c>
      <c r="Q44" s="316">
        <f>+K44/P44</f>
        <v>1.3333333333333333</v>
      </c>
    </row>
    <row r="45" spans="1:17" s="325" customFormat="1" ht="51.75" customHeight="1">
      <c r="A45" s="238"/>
      <c r="B45" s="238"/>
      <c r="C45" s="238"/>
      <c r="D45" s="238"/>
      <c r="E45" s="238">
        <v>229</v>
      </c>
      <c r="F45" s="238"/>
      <c r="G45" s="165" t="s">
        <v>610</v>
      </c>
      <c r="H45" s="328" t="s">
        <v>606</v>
      </c>
      <c r="I45" s="280">
        <v>574</v>
      </c>
      <c r="J45" s="280">
        <v>820</v>
      </c>
      <c r="K45" s="316">
        <f>+J45/I45</f>
        <v>1.4285714285714286</v>
      </c>
      <c r="L45" s="311">
        <v>1773273.3</v>
      </c>
      <c r="M45" s="311">
        <v>1773273.3</v>
      </c>
      <c r="N45" s="311">
        <v>1773273.3</v>
      </c>
      <c r="O45" s="311">
        <v>1773273.3</v>
      </c>
      <c r="P45" s="316">
        <f>+M45/L45</f>
        <v>1</v>
      </c>
      <c r="Q45" s="316">
        <f>+K45/P45</f>
        <v>1.4285714285714286</v>
      </c>
    </row>
    <row r="46" spans="1:17" s="325" customFormat="1" ht="40.5" customHeight="1">
      <c r="A46" s="238"/>
      <c r="B46" s="238"/>
      <c r="C46" s="238"/>
      <c r="D46" s="238"/>
      <c r="E46" s="238">
        <v>230</v>
      </c>
      <c r="F46" s="238"/>
      <c r="G46" s="165" t="s">
        <v>611</v>
      </c>
      <c r="H46" s="328" t="s">
        <v>606</v>
      </c>
      <c r="I46" s="280">
        <v>538</v>
      </c>
      <c r="J46" s="280">
        <v>15170</v>
      </c>
      <c r="K46" s="316">
        <f>+J46/I46</f>
        <v>28.197026022304833</v>
      </c>
      <c r="L46" s="311">
        <v>35964433.169999994</v>
      </c>
      <c r="M46" s="311">
        <v>32097246.389999993</v>
      </c>
      <c r="N46" s="311">
        <v>32097246.389999993</v>
      </c>
      <c r="O46" s="311">
        <v>32097246.389999993</v>
      </c>
      <c r="P46" s="316">
        <f>+M46/L46</f>
        <v>0.89247191074247645</v>
      </c>
      <c r="Q46" s="316">
        <f>+K46/P46</f>
        <v>31.594300821016102</v>
      </c>
    </row>
    <row r="47" spans="1:17" s="325" customFormat="1" ht="26.25" customHeight="1">
      <c r="A47" s="238"/>
      <c r="B47" s="238">
        <v>3</v>
      </c>
      <c r="C47" s="238"/>
      <c r="D47" s="238"/>
      <c r="E47" s="238"/>
      <c r="F47" s="238"/>
      <c r="G47" s="165" t="s">
        <v>612</v>
      </c>
      <c r="H47" s="328"/>
      <c r="I47" s="280"/>
      <c r="J47" s="317"/>
      <c r="K47" s="315"/>
      <c r="L47" s="311">
        <v>0</v>
      </c>
      <c r="M47" s="311">
        <v>0</v>
      </c>
      <c r="N47" s="311">
        <v>0</v>
      </c>
      <c r="O47" s="311">
        <v>0</v>
      </c>
      <c r="P47" s="316"/>
      <c r="Q47" s="316"/>
    </row>
    <row r="48" spans="1:17" s="325" customFormat="1" ht="45.75" customHeight="1">
      <c r="A48" s="238"/>
      <c r="B48" s="238"/>
      <c r="C48" s="238">
        <v>1</v>
      </c>
      <c r="D48" s="238"/>
      <c r="E48" s="238"/>
      <c r="F48" s="238"/>
      <c r="G48" s="165" t="s">
        <v>613</v>
      </c>
      <c r="H48" s="328"/>
      <c r="I48" s="280"/>
      <c r="J48" s="317"/>
      <c r="K48" s="315"/>
      <c r="L48" s="311">
        <v>0</v>
      </c>
      <c r="M48" s="311">
        <v>0</v>
      </c>
      <c r="N48" s="311">
        <v>0</v>
      </c>
      <c r="O48" s="311">
        <v>0</v>
      </c>
      <c r="P48" s="316"/>
      <c r="Q48" s="316"/>
    </row>
    <row r="49" spans="1:17" s="325" customFormat="1" ht="36" customHeight="1">
      <c r="A49" s="238"/>
      <c r="B49" s="238"/>
      <c r="C49" s="238"/>
      <c r="D49" s="238">
        <v>2</v>
      </c>
      <c r="E49" s="238"/>
      <c r="F49" s="238"/>
      <c r="G49" s="165" t="s">
        <v>614</v>
      </c>
      <c r="H49" s="328"/>
      <c r="I49" s="280"/>
      <c r="J49" s="317"/>
      <c r="K49" s="315"/>
      <c r="L49" s="311">
        <v>0</v>
      </c>
      <c r="M49" s="311">
        <v>0</v>
      </c>
      <c r="N49" s="311">
        <v>0</v>
      </c>
      <c r="O49" s="311">
        <v>0</v>
      </c>
      <c r="P49" s="316"/>
      <c r="Q49" s="316"/>
    </row>
    <row r="50" spans="1:17" s="325" customFormat="1" ht="29.25" customHeight="1">
      <c r="A50" s="238"/>
      <c r="B50" s="238"/>
      <c r="C50" s="238"/>
      <c r="D50" s="238"/>
      <c r="E50" s="238">
        <v>232</v>
      </c>
      <c r="F50" s="238"/>
      <c r="G50" s="165" t="s">
        <v>615</v>
      </c>
      <c r="H50" s="328" t="s">
        <v>606</v>
      </c>
      <c r="I50" s="280">
        <v>4200</v>
      </c>
      <c r="J50" s="280">
        <v>3150</v>
      </c>
      <c r="K50" s="316">
        <f>+J50/I50</f>
        <v>0.75</v>
      </c>
      <c r="L50" s="311">
        <v>0</v>
      </c>
      <c r="M50" s="311">
        <v>0</v>
      </c>
      <c r="N50" s="311">
        <v>0</v>
      </c>
      <c r="O50" s="311">
        <v>0</v>
      </c>
      <c r="P50" s="316">
        <v>0</v>
      </c>
      <c r="Q50" s="316">
        <v>0</v>
      </c>
    </row>
    <row r="51" spans="1:17" s="325" customFormat="1" ht="35.25" customHeight="1">
      <c r="A51" s="238">
        <v>2</v>
      </c>
      <c r="B51" s="238"/>
      <c r="C51" s="238"/>
      <c r="D51" s="238"/>
      <c r="E51" s="238"/>
      <c r="F51" s="238"/>
      <c r="G51" s="165" t="s">
        <v>534</v>
      </c>
      <c r="H51" s="328"/>
      <c r="I51" s="280"/>
      <c r="J51" s="317"/>
      <c r="K51" s="315"/>
      <c r="L51" s="311">
        <f t="shared" ref="L51:O52" si="0">+L52</f>
        <v>118839808.49999999</v>
      </c>
      <c r="M51" s="311">
        <f t="shared" si="0"/>
        <v>118424725.95999998</v>
      </c>
      <c r="N51" s="311">
        <f t="shared" si="0"/>
        <v>118424725.95999998</v>
      </c>
      <c r="O51" s="311">
        <f t="shared" si="0"/>
        <v>118424725.95999998</v>
      </c>
      <c r="P51" s="316"/>
      <c r="Q51" s="316"/>
    </row>
    <row r="52" spans="1:17" s="325" customFormat="1" ht="22.5" customHeight="1">
      <c r="A52" s="238"/>
      <c r="B52" s="238">
        <v>1</v>
      </c>
      <c r="C52" s="238"/>
      <c r="D52" s="238"/>
      <c r="E52" s="238"/>
      <c r="F52" s="238"/>
      <c r="G52" s="165" t="s">
        <v>535</v>
      </c>
      <c r="H52" s="328"/>
      <c r="I52" s="280"/>
      <c r="J52" s="317"/>
      <c r="K52" s="315"/>
      <c r="L52" s="311">
        <f t="shared" si="0"/>
        <v>118839808.49999999</v>
      </c>
      <c r="M52" s="311">
        <f t="shared" si="0"/>
        <v>118424725.95999998</v>
      </c>
      <c r="N52" s="311">
        <f t="shared" si="0"/>
        <v>118424725.95999998</v>
      </c>
      <c r="O52" s="311">
        <f t="shared" si="0"/>
        <v>118424725.95999998</v>
      </c>
      <c r="P52" s="316"/>
      <c r="Q52" s="316"/>
    </row>
    <row r="53" spans="1:17" s="325" customFormat="1" ht="34.5" customHeight="1">
      <c r="A53" s="238"/>
      <c r="B53" s="238"/>
      <c r="C53" s="238">
        <v>7</v>
      </c>
      <c r="D53" s="238"/>
      <c r="E53" s="238"/>
      <c r="F53" s="238"/>
      <c r="G53" s="165" t="s">
        <v>536</v>
      </c>
      <c r="H53" s="328"/>
      <c r="I53" s="280"/>
      <c r="J53" s="317"/>
      <c r="K53" s="315"/>
      <c r="L53" s="311">
        <f>+L54+L57</f>
        <v>118839808.49999999</v>
      </c>
      <c r="M53" s="311">
        <f>+M54+M57</f>
        <v>118424725.95999998</v>
      </c>
      <c r="N53" s="311">
        <f>+N54+N57</f>
        <v>118424725.95999998</v>
      </c>
      <c r="O53" s="311">
        <f>+O54+O57</f>
        <v>118424725.95999998</v>
      </c>
      <c r="P53" s="316"/>
      <c r="Q53" s="316"/>
    </row>
    <row r="54" spans="1:17" s="325" customFormat="1" ht="24.75" customHeight="1">
      <c r="A54" s="238"/>
      <c r="B54" s="238"/>
      <c r="C54" s="238"/>
      <c r="D54" s="238">
        <v>1</v>
      </c>
      <c r="E54" s="238"/>
      <c r="F54" s="238"/>
      <c r="G54" s="165" t="s">
        <v>537</v>
      </c>
      <c r="H54" s="328"/>
      <c r="I54" s="280"/>
      <c r="J54" s="317"/>
      <c r="K54" s="315"/>
      <c r="L54" s="311">
        <f>+L56</f>
        <v>53516074.950000003</v>
      </c>
      <c r="M54" s="311">
        <f>+M56</f>
        <v>53516074.950000003</v>
      </c>
      <c r="N54" s="311">
        <f>+N56</f>
        <v>53516074.950000003</v>
      </c>
      <c r="O54" s="311">
        <f>+O56</f>
        <v>53516074.950000003</v>
      </c>
      <c r="P54" s="316"/>
      <c r="Q54" s="316"/>
    </row>
    <row r="55" spans="1:17" s="325" customFormat="1" ht="27.75" customHeight="1">
      <c r="A55" s="238"/>
      <c r="B55" s="238"/>
      <c r="C55" s="238"/>
      <c r="D55" s="238"/>
      <c r="E55" s="238">
        <v>201</v>
      </c>
      <c r="F55" s="238"/>
      <c r="G55" s="165" t="s">
        <v>649</v>
      </c>
      <c r="H55" s="328" t="s">
        <v>602</v>
      </c>
      <c r="I55" s="280">
        <v>4</v>
      </c>
      <c r="J55" s="280">
        <v>0</v>
      </c>
      <c r="K55" s="316">
        <f>+J55/I55</f>
        <v>0</v>
      </c>
      <c r="L55" s="311">
        <v>0</v>
      </c>
      <c r="M55" s="311">
        <v>0</v>
      </c>
      <c r="N55" s="311">
        <v>0</v>
      </c>
      <c r="O55" s="311">
        <v>0</v>
      </c>
      <c r="P55" s="316">
        <v>0</v>
      </c>
      <c r="Q55" s="316">
        <v>0</v>
      </c>
    </row>
    <row r="56" spans="1:17" s="325" customFormat="1" ht="41.25" customHeight="1">
      <c r="A56" s="238"/>
      <c r="B56" s="238"/>
      <c r="C56" s="238"/>
      <c r="D56" s="238"/>
      <c r="E56" s="238">
        <v>203</v>
      </c>
      <c r="F56" s="238"/>
      <c r="G56" s="165" t="s">
        <v>538</v>
      </c>
      <c r="H56" s="328" t="s">
        <v>537</v>
      </c>
      <c r="I56" s="280">
        <v>177</v>
      </c>
      <c r="J56" s="280">
        <v>177</v>
      </c>
      <c r="K56" s="316">
        <f>+J56/I56</f>
        <v>1</v>
      </c>
      <c r="L56" s="311">
        <v>53516074.950000003</v>
      </c>
      <c r="M56" s="311">
        <v>53516074.950000003</v>
      </c>
      <c r="N56" s="311">
        <v>53516074.950000003</v>
      </c>
      <c r="O56" s="311">
        <v>53516074.950000003</v>
      </c>
      <c r="P56" s="316">
        <f>+M56/L56</f>
        <v>1</v>
      </c>
      <c r="Q56" s="316">
        <f>+K56/P56</f>
        <v>1</v>
      </c>
    </row>
    <row r="57" spans="1:17" s="325" customFormat="1" ht="26.25" customHeight="1">
      <c r="A57" s="238"/>
      <c r="B57" s="238"/>
      <c r="C57" s="238"/>
      <c r="D57" s="238">
        <v>2</v>
      </c>
      <c r="E57" s="238"/>
      <c r="F57" s="238"/>
      <c r="G57" s="165" t="s">
        <v>616</v>
      </c>
      <c r="H57" s="328"/>
      <c r="I57" s="280"/>
      <c r="J57" s="317"/>
      <c r="K57" s="315"/>
      <c r="L57" s="311">
        <f>+L58</f>
        <v>65323733.549999982</v>
      </c>
      <c r="M57" s="311">
        <f>+M58</f>
        <v>64908651.009999983</v>
      </c>
      <c r="N57" s="311">
        <f>+N58</f>
        <v>64908651.009999983</v>
      </c>
      <c r="O57" s="311">
        <f>+O58</f>
        <v>64908651.009999983</v>
      </c>
      <c r="P57" s="316"/>
      <c r="Q57" s="316"/>
    </row>
    <row r="58" spans="1:17" s="325" customFormat="1" ht="50.25" customHeight="1">
      <c r="A58" s="238"/>
      <c r="B58" s="238"/>
      <c r="C58" s="238"/>
      <c r="D58" s="238"/>
      <c r="E58" s="238">
        <v>204</v>
      </c>
      <c r="F58" s="238"/>
      <c r="G58" s="165" t="s">
        <v>617</v>
      </c>
      <c r="H58" s="328" t="s">
        <v>618</v>
      </c>
      <c r="I58" s="280">
        <v>1</v>
      </c>
      <c r="J58" s="280">
        <v>1</v>
      </c>
      <c r="K58" s="316">
        <f>+J58/I58</f>
        <v>1</v>
      </c>
      <c r="L58" s="311">
        <v>65323733.549999982</v>
      </c>
      <c r="M58" s="311">
        <v>64908651.009999983</v>
      </c>
      <c r="N58" s="311">
        <v>64908651.009999983</v>
      </c>
      <c r="O58" s="311">
        <v>64908651.009999983</v>
      </c>
      <c r="P58" s="316">
        <f>+M58/L58</f>
        <v>0.99364576215347078</v>
      </c>
      <c r="Q58" s="316">
        <f>+K58/P58</f>
        <v>1.0063948723866722</v>
      </c>
    </row>
    <row r="59" spans="1:17" s="325" customFormat="1" ht="36" customHeight="1">
      <c r="A59" s="238">
        <v>3</v>
      </c>
      <c r="B59" s="238"/>
      <c r="C59" s="238"/>
      <c r="D59" s="238"/>
      <c r="E59" s="238"/>
      <c r="F59" s="238"/>
      <c r="G59" s="165" t="s">
        <v>619</v>
      </c>
      <c r="H59" s="328"/>
      <c r="I59" s="280"/>
      <c r="J59" s="317"/>
      <c r="K59" s="315"/>
      <c r="L59" s="311">
        <f>+L60+L64</f>
        <v>23721937.690000001</v>
      </c>
      <c r="M59" s="311">
        <f>+M60+M64</f>
        <v>20126953.699999999</v>
      </c>
      <c r="N59" s="311">
        <f>+N60+N64</f>
        <v>20126953.699999999</v>
      </c>
      <c r="O59" s="311">
        <f>+O60+O64</f>
        <v>20126953.699999999</v>
      </c>
      <c r="P59" s="316"/>
      <c r="Q59" s="316"/>
    </row>
    <row r="60" spans="1:17" s="325" customFormat="1" ht="25.5" customHeight="1">
      <c r="A60" s="238"/>
      <c r="B60" s="238">
        <v>2</v>
      </c>
      <c r="C60" s="238"/>
      <c r="D60" s="238"/>
      <c r="E60" s="238"/>
      <c r="F60" s="238"/>
      <c r="G60" s="165" t="s">
        <v>549</v>
      </c>
      <c r="H60" s="328"/>
      <c r="I60" s="280"/>
      <c r="J60" s="317"/>
      <c r="K60" s="315"/>
      <c r="L60" s="311">
        <v>61749.020000000004</v>
      </c>
      <c r="M60" s="311">
        <v>61749.020000000004</v>
      </c>
      <c r="N60" s="311">
        <v>61749.020000000004</v>
      </c>
      <c r="O60" s="311">
        <v>61749.020000000004</v>
      </c>
      <c r="P60" s="316"/>
      <c r="Q60" s="316"/>
    </row>
    <row r="61" spans="1:17" s="325" customFormat="1" ht="25.5" customHeight="1">
      <c r="A61" s="238"/>
      <c r="B61" s="238"/>
      <c r="C61" s="238">
        <v>1</v>
      </c>
      <c r="D61" s="238"/>
      <c r="E61" s="238"/>
      <c r="F61" s="238"/>
      <c r="G61" s="165" t="s">
        <v>620</v>
      </c>
      <c r="H61" s="328"/>
      <c r="I61" s="280"/>
      <c r="J61" s="317"/>
      <c r="K61" s="315"/>
      <c r="L61" s="311">
        <v>61749.020000000004</v>
      </c>
      <c r="M61" s="311">
        <v>61749.020000000004</v>
      </c>
      <c r="N61" s="311">
        <v>61749.020000000004</v>
      </c>
      <c r="O61" s="311">
        <v>61749.020000000004</v>
      </c>
      <c r="P61" s="316"/>
      <c r="Q61" s="316"/>
    </row>
    <row r="62" spans="1:17" s="325" customFormat="1" ht="32.25" customHeight="1">
      <c r="A62" s="238"/>
      <c r="B62" s="238"/>
      <c r="C62" s="238"/>
      <c r="D62" s="238">
        <v>5</v>
      </c>
      <c r="E62" s="238"/>
      <c r="F62" s="238"/>
      <c r="G62" s="165" t="s">
        <v>621</v>
      </c>
      <c r="H62" s="328"/>
      <c r="I62" s="280"/>
      <c r="J62" s="317"/>
      <c r="K62" s="315"/>
      <c r="L62" s="311">
        <v>61749.020000000004</v>
      </c>
      <c r="M62" s="311">
        <v>61749.020000000004</v>
      </c>
      <c r="N62" s="311">
        <v>61749.020000000004</v>
      </c>
      <c r="O62" s="311">
        <v>61749.020000000004</v>
      </c>
      <c r="P62" s="316"/>
      <c r="Q62" s="316"/>
    </row>
    <row r="63" spans="1:17" s="325" customFormat="1" ht="37.5" customHeight="1">
      <c r="A63" s="238"/>
      <c r="B63" s="238"/>
      <c r="C63" s="238"/>
      <c r="D63" s="238"/>
      <c r="E63" s="238">
        <v>209</v>
      </c>
      <c r="F63" s="238"/>
      <c r="G63" s="165" t="s">
        <v>622</v>
      </c>
      <c r="H63" s="328" t="s">
        <v>623</v>
      </c>
      <c r="I63" s="280">
        <v>1610</v>
      </c>
      <c r="J63" s="280">
        <v>55500</v>
      </c>
      <c r="K63" s="316">
        <f>+J63/I63</f>
        <v>34.472049689440993</v>
      </c>
      <c r="L63" s="311">
        <v>61749.020000000004</v>
      </c>
      <c r="M63" s="311">
        <v>61749.020000000004</v>
      </c>
      <c r="N63" s="311">
        <v>61749.020000000004</v>
      </c>
      <c r="O63" s="311">
        <v>61749.020000000004</v>
      </c>
      <c r="P63" s="316">
        <f>+M63/L63</f>
        <v>1</v>
      </c>
      <c r="Q63" s="316">
        <f>+K63/P63</f>
        <v>34.472049689440993</v>
      </c>
    </row>
    <row r="64" spans="1:17" s="325" customFormat="1" ht="35.25" customHeight="1">
      <c r="A64" s="238"/>
      <c r="B64" s="238">
        <v>3</v>
      </c>
      <c r="C64" s="238"/>
      <c r="D64" s="238"/>
      <c r="E64" s="238"/>
      <c r="F64" s="238"/>
      <c r="G64" s="165" t="s">
        <v>612</v>
      </c>
      <c r="H64" s="328"/>
      <c r="I64" s="280"/>
      <c r="J64" s="317"/>
      <c r="K64" s="315"/>
      <c r="L64" s="311">
        <f>+L65+L68</f>
        <v>23660188.670000002</v>
      </c>
      <c r="M64" s="311">
        <f>+M65+M68</f>
        <v>20065204.68</v>
      </c>
      <c r="N64" s="311">
        <f>+N65+N68</f>
        <v>20065204.68</v>
      </c>
      <c r="O64" s="311">
        <f>+O65+O68</f>
        <v>20065204.68</v>
      </c>
      <c r="P64" s="316"/>
      <c r="Q64" s="316"/>
    </row>
    <row r="65" spans="1:17" s="325" customFormat="1" ht="42" customHeight="1">
      <c r="A65" s="238"/>
      <c r="B65" s="238"/>
      <c r="C65" s="238">
        <v>1</v>
      </c>
      <c r="D65" s="238"/>
      <c r="E65" s="238"/>
      <c r="F65" s="238"/>
      <c r="G65" s="165" t="s">
        <v>613</v>
      </c>
      <c r="H65" s="328"/>
      <c r="I65" s="280"/>
      <c r="J65" s="317"/>
      <c r="K65" s="315"/>
      <c r="L65" s="311">
        <f t="shared" ref="L65:O66" si="1">+L66</f>
        <v>22195352.030000001</v>
      </c>
      <c r="M65" s="311">
        <f t="shared" si="1"/>
        <v>18601956.710000001</v>
      </c>
      <c r="N65" s="311">
        <f t="shared" si="1"/>
        <v>18601956.710000001</v>
      </c>
      <c r="O65" s="311">
        <f t="shared" si="1"/>
        <v>18601956.710000001</v>
      </c>
      <c r="P65" s="316"/>
      <c r="Q65" s="316"/>
    </row>
    <row r="66" spans="1:17" s="325" customFormat="1" ht="42.75" customHeight="1">
      <c r="A66" s="238"/>
      <c r="B66" s="238"/>
      <c r="C66" s="238"/>
      <c r="D66" s="238">
        <v>1</v>
      </c>
      <c r="E66" s="238"/>
      <c r="F66" s="238"/>
      <c r="G66" s="165" t="s">
        <v>624</v>
      </c>
      <c r="H66" s="328"/>
      <c r="I66" s="280"/>
      <c r="J66" s="317"/>
      <c r="K66" s="315"/>
      <c r="L66" s="311">
        <f t="shared" si="1"/>
        <v>22195352.030000001</v>
      </c>
      <c r="M66" s="311">
        <f t="shared" si="1"/>
        <v>18601956.710000001</v>
      </c>
      <c r="N66" s="311">
        <f t="shared" si="1"/>
        <v>18601956.710000001</v>
      </c>
      <c r="O66" s="311">
        <f t="shared" si="1"/>
        <v>18601956.710000001</v>
      </c>
      <c r="P66" s="316"/>
      <c r="Q66" s="316"/>
    </row>
    <row r="67" spans="1:17" s="325" customFormat="1" ht="53.25" customHeight="1">
      <c r="A67" s="238"/>
      <c r="B67" s="238"/>
      <c r="C67" s="238"/>
      <c r="D67" s="238"/>
      <c r="E67" s="238">
        <v>215</v>
      </c>
      <c r="F67" s="238"/>
      <c r="G67" s="165" t="s">
        <v>625</v>
      </c>
      <c r="H67" s="328" t="s">
        <v>626</v>
      </c>
      <c r="I67" s="280">
        <v>700</v>
      </c>
      <c r="J67" s="280">
        <v>600</v>
      </c>
      <c r="K67" s="316">
        <f>+J67/I67</f>
        <v>0.8571428571428571</v>
      </c>
      <c r="L67" s="311">
        <v>22195352.030000001</v>
      </c>
      <c r="M67" s="311">
        <v>18601956.710000001</v>
      </c>
      <c r="N67" s="311">
        <v>18601956.710000001</v>
      </c>
      <c r="O67" s="311">
        <v>18601956.710000001</v>
      </c>
      <c r="P67" s="316">
        <f>+M67/L67</f>
        <v>0.83810144956732191</v>
      </c>
      <c r="Q67" s="316">
        <f>+K67/P67</f>
        <v>1.0227196929266327</v>
      </c>
    </row>
    <row r="68" spans="1:17" s="325" customFormat="1" ht="32.25" customHeight="1">
      <c r="A68" s="238"/>
      <c r="B68" s="238"/>
      <c r="C68" s="238">
        <v>9</v>
      </c>
      <c r="D68" s="238"/>
      <c r="E68" s="238"/>
      <c r="F68" s="238"/>
      <c r="G68" s="165" t="s">
        <v>627</v>
      </c>
      <c r="H68" s="328"/>
      <c r="I68" s="280"/>
      <c r="J68" s="317"/>
      <c r="K68" s="315"/>
      <c r="L68" s="311">
        <f t="shared" ref="L68:O69" si="2">+L69</f>
        <v>1464836.64</v>
      </c>
      <c r="M68" s="311">
        <f t="shared" si="2"/>
        <v>1463247.97</v>
      </c>
      <c r="N68" s="311">
        <f t="shared" si="2"/>
        <v>1463247.97</v>
      </c>
      <c r="O68" s="311">
        <f t="shared" si="2"/>
        <v>1463247.97</v>
      </c>
      <c r="P68" s="316"/>
      <c r="Q68" s="316"/>
    </row>
    <row r="69" spans="1:17" s="325" customFormat="1" ht="21.75" customHeight="1">
      <c r="A69" s="238"/>
      <c r="B69" s="238"/>
      <c r="C69" s="238"/>
      <c r="D69" s="238">
        <v>3</v>
      </c>
      <c r="E69" s="238"/>
      <c r="F69" s="238"/>
      <c r="G69" s="165" t="s">
        <v>628</v>
      </c>
      <c r="H69" s="328"/>
      <c r="I69" s="280"/>
      <c r="J69" s="317"/>
      <c r="K69" s="315"/>
      <c r="L69" s="311">
        <f t="shared" si="2"/>
        <v>1464836.64</v>
      </c>
      <c r="M69" s="311">
        <f t="shared" si="2"/>
        <v>1463247.97</v>
      </c>
      <c r="N69" s="311">
        <f t="shared" si="2"/>
        <v>1463247.97</v>
      </c>
      <c r="O69" s="311">
        <f t="shared" si="2"/>
        <v>1463247.97</v>
      </c>
      <c r="P69" s="316"/>
      <c r="Q69" s="316"/>
    </row>
    <row r="70" spans="1:17" s="325" customFormat="1" ht="33.75" customHeight="1">
      <c r="A70" s="238"/>
      <c r="B70" s="238"/>
      <c r="C70" s="238"/>
      <c r="D70" s="238"/>
      <c r="E70" s="238">
        <v>201</v>
      </c>
      <c r="F70" s="238"/>
      <c r="G70" s="165" t="s">
        <v>629</v>
      </c>
      <c r="H70" s="328" t="s">
        <v>630</v>
      </c>
      <c r="I70" s="280">
        <v>910</v>
      </c>
      <c r="J70" s="280">
        <v>682</v>
      </c>
      <c r="K70" s="316">
        <f>+J70/I70</f>
        <v>0.74945054945054945</v>
      </c>
      <c r="L70" s="311">
        <v>1464836.64</v>
      </c>
      <c r="M70" s="311">
        <v>1463247.97</v>
      </c>
      <c r="N70" s="311">
        <v>1463247.97</v>
      </c>
      <c r="O70" s="311">
        <v>1463247.97</v>
      </c>
      <c r="P70" s="316">
        <f>+M70/L70</f>
        <v>0.99891546268258291</v>
      </c>
      <c r="Q70" s="316">
        <f>+K70/P70</f>
        <v>0.75026423901568551</v>
      </c>
    </row>
    <row r="71" spans="1:17" s="325" customFormat="1" ht="51" customHeight="1">
      <c r="A71" s="238">
        <v>4</v>
      </c>
      <c r="B71" s="238"/>
      <c r="C71" s="238"/>
      <c r="D71" s="238"/>
      <c r="E71" s="238"/>
      <c r="F71" s="238"/>
      <c r="G71" s="165" t="s">
        <v>631</v>
      </c>
      <c r="H71" s="328"/>
      <c r="I71" s="280"/>
      <c r="J71" s="317"/>
      <c r="K71" s="315"/>
      <c r="L71" s="311">
        <f>+L72</f>
        <v>317486886.55000001</v>
      </c>
      <c r="M71" s="311">
        <f>+M72</f>
        <v>298559215.75</v>
      </c>
      <c r="N71" s="311">
        <f>+N72</f>
        <v>298559215.75</v>
      </c>
      <c r="O71" s="311">
        <f>+O72</f>
        <v>298559215.75</v>
      </c>
      <c r="P71" s="316"/>
      <c r="Q71" s="316"/>
    </row>
    <row r="72" spans="1:17" s="325" customFormat="1" ht="32.25" customHeight="1">
      <c r="A72" s="238"/>
      <c r="B72" s="238">
        <v>2</v>
      </c>
      <c r="C72" s="238"/>
      <c r="D72" s="238"/>
      <c r="E72" s="238"/>
      <c r="F72" s="238"/>
      <c r="G72" s="165" t="s">
        <v>549</v>
      </c>
      <c r="H72" s="328"/>
      <c r="I72" s="280"/>
      <c r="J72" s="317"/>
      <c r="K72" s="315"/>
      <c r="L72" s="311">
        <f>+L73+L81</f>
        <v>317486886.55000001</v>
      </c>
      <c r="M72" s="311">
        <f>+M73+M81</f>
        <v>298559215.75</v>
      </c>
      <c r="N72" s="311">
        <f>+N73+N81</f>
        <v>298559215.75</v>
      </c>
      <c r="O72" s="311">
        <f>+O73+O81</f>
        <v>298559215.75</v>
      </c>
      <c r="P72" s="316"/>
      <c r="Q72" s="316"/>
    </row>
    <row r="73" spans="1:17" s="325" customFormat="1" ht="32.25" customHeight="1">
      <c r="A73" s="238"/>
      <c r="B73" s="238"/>
      <c r="C73" s="238">
        <v>1</v>
      </c>
      <c r="D73" s="238"/>
      <c r="E73" s="238"/>
      <c r="F73" s="238"/>
      <c r="G73" s="165" t="s">
        <v>620</v>
      </c>
      <c r="H73" s="328"/>
      <c r="I73" s="280"/>
      <c r="J73" s="317"/>
      <c r="K73" s="315"/>
      <c r="L73" s="311">
        <f>+L74+L76+L78</f>
        <v>118103634.98999999</v>
      </c>
      <c r="M73" s="311">
        <f>+M74+M76+M78</f>
        <v>113573520.58</v>
      </c>
      <c r="N73" s="311">
        <f>+N74+N76+N78</f>
        <v>113573520.58</v>
      </c>
      <c r="O73" s="311">
        <f>+O74+O76+O78</f>
        <v>113573520.58</v>
      </c>
      <c r="P73" s="316"/>
      <c r="Q73" s="316"/>
    </row>
    <row r="74" spans="1:17" s="325" customFormat="1" ht="32.25" customHeight="1">
      <c r="A74" s="238"/>
      <c r="B74" s="238"/>
      <c r="C74" s="238"/>
      <c r="D74" s="238">
        <v>1</v>
      </c>
      <c r="E74" s="238"/>
      <c r="F74" s="238"/>
      <c r="G74" s="165" t="s">
        <v>632</v>
      </c>
      <c r="H74" s="328"/>
      <c r="I74" s="280"/>
      <c r="J74" s="317"/>
      <c r="K74" s="315"/>
      <c r="L74" s="311">
        <f>+L75</f>
        <v>111915462.31</v>
      </c>
      <c r="M74" s="311">
        <f>+M75</f>
        <v>108422730.67</v>
      </c>
      <c r="N74" s="311">
        <f>+N75</f>
        <v>108422730.67</v>
      </c>
      <c r="O74" s="311">
        <f>+O75</f>
        <v>108422730.67</v>
      </c>
      <c r="P74" s="316"/>
      <c r="Q74" s="316"/>
    </row>
    <row r="75" spans="1:17" s="325" customFormat="1" ht="37.5" customHeight="1">
      <c r="A75" s="238"/>
      <c r="B75" s="238"/>
      <c r="C75" s="238"/>
      <c r="D75" s="238"/>
      <c r="E75" s="238">
        <v>203</v>
      </c>
      <c r="F75" s="238"/>
      <c r="G75" s="165" t="s">
        <v>633</v>
      </c>
      <c r="H75" s="328" t="s">
        <v>634</v>
      </c>
      <c r="I75" s="280">
        <v>140000</v>
      </c>
      <c r="J75" s="317">
        <v>190830</v>
      </c>
      <c r="K75" s="316">
        <f>+J75/I75</f>
        <v>1.3630714285714285</v>
      </c>
      <c r="L75" s="311">
        <v>111915462.31</v>
      </c>
      <c r="M75" s="311">
        <v>108422730.67</v>
      </c>
      <c r="N75" s="311">
        <v>108422730.67</v>
      </c>
      <c r="O75" s="311">
        <v>108422730.67</v>
      </c>
      <c r="P75" s="316">
        <f>+M75/L75</f>
        <v>0.96879133974959319</v>
      </c>
      <c r="Q75" s="316">
        <f>+K75/P75</f>
        <v>1.4069814341277516</v>
      </c>
    </row>
    <row r="76" spans="1:17" s="325" customFormat="1" ht="51.75" customHeight="1">
      <c r="A76" s="238"/>
      <c r="B76" s="238"/>
      <c r="C76" s="238"/>
      <c r="D76" s="238">
        <v>3</v>
      </c>
      <c r="E76" s="238"/>
      <c r="F76" s="238"/>
      <c r="G76" s="165" t="s">
        <v>635</v>
      </c>
      <c r="H76" s="328"/>
      <c r="I76" s="280"/>
      <c r="J76" s="317"/>
      <c r="K76" s="315"/>
      <c r="L76" s="311">
        <f>+L77</f>
        <v>2562835.0699999998</v>
      </c>
      <c r="M76" s="311">
        <f>+M77</f>
        <v>2438473.0699999998</v>
      </c>
      <c r="N76" s="311">
        <f>+N77</f>
        <v>2438473.0699999998</v>
      </c>
      <c r="O76" s="311">
        <f>+O77</f>
        <v>2438473.0699999998</v>
      </c>
      <c r="P76" s="316"/>
      <c r="Q76" s="316"/>
    </row>
    <row r="77" spans="1:17" s="325" customFormat="1" ht="47.25" customHeight="1">
      <c r="A77" s="238"/>
      <c r="B77" s="238"/>
      <c r="C77" s="238"/>
      <c r="D77" s="238"/>
      <c r="E77" s="238">
        <v>206</v>
      </c>
      <c r="F77" s="238"/>
      <c r="G77" s="165" t="s">
        <v>636</v>
      </c>
      <c r="H77" s="328" t="s">
        <v>637</v>
      </c>
      <c r="I77" s="280">
        <v>8</v>
      </c>
      <c r="J77" s="280">
        <v>31</v>
      </c>
      <c r="K77" s="316">
        <f>+J77/I77</f>
        <v>3.875</v>
      </c>
      <c r="L77" s="311">
        <v>2562835.0699999998</v>
      </c>
      <c r="M77" s="311">
        <v>2438473.0699999998</v>
      </c>
      <c r="N77" s="311">
        <v>2438473.0699999998</v>
      </c>
      <c r="O77" s="311">
        <v>2438473.0699999998</v>
      </c>
      <c r="P77" s="316">
        <f>+M77/L77</f>
        <v>0.9514748329083853</v>
      </c>
      <c r="Q77" s="316">
        <f>+K77/P77</f>
        <v>4.0726247988664479</v>
      </c>
    </row>
    <row r="78" spans="1:17" s="325" customFormat="1" ht="51.75" customHeight="1">
      <c r="A78" s="238"/>
      <c r="B78" s="238"/>
      <c r="C78" s="238"/>
      <c r="D78" s="238">
        <v>5</v>
      </c>
      <c r="E78" s="238"/>
      <c r="F78" s="238"/>
      <c r="G78" s="165" t="s">
        <v>638</v>
      </c>
      <c r="H78" s="328"/>
      <c r="I78" s="280"/>
      <c r="J78" s="317"/>
      <c r="K78" s="315"/>
      <c r="L78" s="311">
        <f>+L79+L80</f>
        <v>3625337.6100000003</v>
      </c>
      <c r="M78" s="311">
        <f>+M79+M80</f>
        <v>2712316.8400000003</v>
      </c>
      <c r="N78" s="311">
        <f>+N79+N80</f>
        <v>2712316.8400000003</v>
      </c>
      <c r="O78" s="311">
        <f>+O79+O80</f>
        <v>2712316.8400000003</v>
      </c>
      <c r="P78" s="316"/>
      <c r="Q78" s="316"/>
    </row>
    <row r="79" spans="1:17" s="325" customFormat="1" ht="36.75" customHeight="1">
      <c r="A79" s="238"/>
      <c r="B79" s="238"/>
      <c r="C79" s="238"/>
      <c r="D79" s="238"/>
      <c r="E79" s="238">
        <v>207</v>
      </c>
      <c r="F79" s="238"/>
      <c r="G79" s="165" t="s">
        <v>639</v>
      </c>
      <c r="H79" s="328" t="s">
        <v>574</v>
      </c>
      <c r="I79" s="280">
        <v>251650</v>
      </c>
      <c r="J79" s="317">
        <v>2389917</v>
      </c>
      <c r="K79" s="316">
        <f>+J79/I79</f>
        <v>9.4969878799920533</v>
      </c>
      <c r="L79" s="311">
        <v>3625337.6100000003</v>
      </c>
      <c r="M79" s="311">
        <v>2712316.8400000003</v>
      </c>
      <c r="N79" s="311">
        <v>2712316.8400000003</v>
      </c>
      <c r="O79" s="311">
        <v>2712316.8400000003</v>
      </c>
      <c r="P79" s="316">
        <f>+M79/L79</f>
        <v>0.74815565659828298</v>
      </c>
      <c r="Q79" s="316">
        <f>+K79/P79</f>
        <v>12.693866304737966</v>
      </c>
    </row>
    <row r="80" spans="1:17" s="325" customFormat="1" ht="27" customHeight="1">
      <c r="A80" s="238"/>
      <c r="B80" s="238"/>
      <c r="C80" s="238"/>
      <c r="D80" s="238"/>
      <c r="E80" s="238">
        <v>208</v>
      </c>
      <c r="F80" s="238"/>
      <c r="G80" s="165" t="s">
        <v>640</v>
      </c>
      <c r="H80" s="328" t="s">
        <v>641</v>
      </c>
      <c r="I80" s="280">
        <v>1925</v>
      </c>
      <c r="J80" s="280">
        <v>4318</v>
      </c>
      <c r="K80" s="316">
        <f>+J80/I80</f>
        <v>2.2431168831168833</v>
      </c>
      <c r="L80" s="311">
        <v>0</v>
      </c>
      <c r="M80" s="311">
        <v>0</v>
      </c>
      <c r="N80" s="311">
        <v>0</v>
      </c>
      <c r="O80" s="311">
        <v>0</v>
      </c>
      <c r="P80" s="316">
        <v>0</v>
      </c>
      <c r="Q80" s="316">
        <v>0</v>
      </c>
    </row>
    <row r="81" spans="1:18" s="325" customFormat="1" ht="31.5" customHeight="1">
      <c r="A81" s="238"/>
      <c r="B81" s="238"/>
      <c r="C81" s="238">
        <v>2</v>
      </c>
      <c r="D81" s="238"/>
      <c r="E81" s="238"/>
      <c r="F81" s="238"/>
      <c r="G81" s="165" t="s">
        <v>555</v>
      </c>
      <c r="H81" s="328"/>
      <c r="I81" s="280"/>
      <c r="J81" s="317"/>
      <c r="K81" s="315"/>
      <c r="L81" s="311">
        <f>+L82+L89+L91+L93</f>
        <v>199383251.56</v>
      </c>
      <c r="M81" s="311">
        <f>+M82+M89+M91+M93</f>
        <v>184985695.17000002</v>
      </c>
      <c r="N81" s="311">
        <f>+N82+N89+N91+N93</f>
        <v>184985695.17000002</v>
      </c>
      <c r="O81" s="311">
        <f>+O82+O89+O91+O93</f>
        <v>184985695.17000002</v>
      </c>
      <c r="P81" s="316"/>
      <c r="Q81" s="316"/>
    </row>
    <row r="82" spans="1:18" s="325" customFormat="1" ht="24.75" customHeight="1">
      <c r="A82" s="238"/>
      <c r="B82" s="238"/>
      <c r="C82" s="238"/>
      <c r="D82" s="238">
        <v>1</v>
      </c>
      <c r="E82" s="238"/>
      <c r="F82" s="238"/>
      <c r="G82" s="165" t="s">
        <v>556</v>
      </c>
      <c r="H82" s="328"/>
      <c r="I82" s="280"/>
      <c r="J82" s="317"/>
      <c r="K82" s="315"/>
      <c r="L82" s="311">
        <f>+L83+L84+L85+L86+L87+L88</f>
        <v>131995138.58000001</v>
      </c>
      <c r="M82" s="311">
        <f>+M83+M84+M85+M86+M87+M88</f>
        <v>122708790.53999999</v>
      </c>
      <c r="N82" s="311">
        <f>+N83+N84+N85+N86+N87+N88</f>
        <v>122708790.53999999</v>
      </c>
      <c r="O82" s="311">
        <f>+O83+O84+O85+O86+O87+O88</f>
        <v>122708790.53999999</v>
      </c>
      <c r="P82" s="316"/>
      <c r="Q82" s="316"/>
    </row>
    <row r="83" spans="1:18" s="325" customFormat="1" ht="37.5" customHeight="1">
      <c r="A83" s="238"/>
      <c r="B83" s="238"/>
      <c r="C83" s="238"/>
      <c r="D83" s="238"/>
      <c r="E83" s="238">
        <v>211</v>
      </c>
      <c r="F83" s="238"/>
      <c r="G83" s="165" t="s">
        <v>642</v>
      </c>
      <c r="H83" s="328" t="s">
        <v>576</v>
      </c>
      <c r="I83" s="280">
        <v>4100</v>
      </c>
      <c r="J83" s="280">
        <f>30198+7650+10958+11168</f>
        <v>59974</v>
      </c>
      <c r="K83" s="316">
        <f t="shared" ref="K83:K88" si="3">+J83/I83</f>
        <v>14.62780487804878</v>
      </c>
      <c r="L83" s="311">
        <v>1875368.8599999999</v>
      </c>
      <c r="M83" s="311">
        <v>1340395.1399999999</v>
      </c>
      <c r="N83" s="311">
        <v>1340395.1399999999</v>
      </c>
      <c r="O83" s="311">
        <v>1340395.1399999999</v>
      </c>
      <c r="P83" s="316">
        <f>+M83/L83</f>
        <v>0.7147368011645453</v>
      </c>
      <c r="Q83" s="316">
        <f>+K83/P83</f>
        <v>20.466002106251132</v>
      </c>
    </row>
    <row r="84" spans="1:18" s="325" customFormat="1" ht="49.5" customHeight="1">
      <c r="A84" s="238"/>
      <c r="B84" s="238"/>
      <c r="C84" s="238"/>
      <c r="D84" s="238"/>
      <c r="E84" s="238">
        <v>216</v>
      </c>
      <c r="F84" s="238"/>
      <c r="G84" s="165" t="s">
        <v>643</v>
      </c>
      <c r="H84" s="328" t="s">
        <v>574</v>
      </c>
      <c r="I84" s="280">
        <v>625</v>
      </c>
      <c r="J84" s="280">
        <f>11352+4788+6564</f>
        <v>22704</v>
      </c>
      <c r="K84" s="316">
        <f t="shared" si="3"/>
        <v>36.3264</v>
      </c>
      <c r="L84" s="311">
        <v>2594875.79</v>
      </c>
      <c r="M84" s="311">
        <v>2594875.79</v>
      </c>
      <c r="N84" s="311">
        <v>2594875.79</v>
      </c>
      <c r="O84" s="311">
        <v>2594875.79</v>
      </c>
      <c r="P84" s="316">
        <f>+M84/L84</f>
        <v>1</v>
      </c>
      <c r="Q84" s="316">
        <f>+K84/P84</f>
        <v>36.3264</v>
      </c>
    </row>
    <row r="85" spans="1:18" s="325" customFormat="1" ht="49.5" customHeight="1">
      <c r="A85" s="238"/>
      <c r="B85" s="238"/>
      <c r="C85" s="238"/>
      <c r="D85" s="238"/>
      <c r="E85" s="238">
        <v>217</v>
      </c>
      <c r="F85" s="238"/>
      <c r="G85" s="165" t="s">
        <v>644</v>
      </c>
      <c r="H85" s="328" t="s">
        <v>553</v>
      </c>
      <c r="I85" s="280">
        <v>2</v>
      </c>
      <c r="J85" s="280">
        <v>1</v>
      </c>
      <c r="K85" s="316">
        <f t="shared" si="3"/>
        <v>0.5</v>
      </c>
      <c r="L85" s="311">
        <v>403329.53</v>
      </c>
      <c r="M85" s="311">
        <v>403329.53</v>
      </c>
      <c r="N85" s="311">
        <v>403329.53</v>
      </c>
      <c r="O85" s="311">
        <v>403329.53</v>
      </c>
      <c r="P85" s="316">
        <f>+M85/L85</f>
        <v>1</v>
      </c>
      <c r="Q85" s="316">
        <f>+K85/P85</f>
        <v>0.5</v>
      </c>
    </row>
    <row r="86" spans="1:18" s="325" customFormat="1" ht="49.5" customHeight="1">
      <c r="A86" s="238"/>
      <c r="B86" s="238"/>
      <c r="C86" s="238"/>
      <c r="D86" s="238"/>
      <c r="E86" s="238">
        <v>218</v>
      </c>
      <c r="F86" s="238"/>
      <c r="G86" s="165" t="s">
        <v>573</v>
      </c>
      <c r="H86" s="328" t="s">
        <v>574</v>
      </c>
      <c r="I86" s="280">
        <v>48000</v>
      </c>
      <c r="J86" s="280">
        <v>17550.02</v>
      </c>
      <c r="K86" s="316">
        <f t="shared" si="3"/>
        <v>0.3656254166666667</v>
      </c>
      <c r="L86" s="311">
        <v>29110498.34</v>
      </c>
      <c r="M86" s="311">
        <v>28829107.870000001</v>
      </c>
      <c r="N86" s="311">
        <v>28829107.870000001</v>
      </c>
      <c r="O86" s="311">
        <v>28829107.870000001</v>
      </c>
      <c r="P86" s="316">
        <f>+M86/L86</f>
        <v>0.99033371168320583</v>
      </c>
      <c r="Q86" s="316">
        <f>+K86/P86</f>
        <v>0.36919415380219356</v>
      </c>
    </row>
    <row r="87" spans="1:18" s="325" customFormat="1" ht="49.5" customHeight="1">
      <c r="A87" s="238"/>
      <c r="B87" s="238"/>
      <c r="C87" s="238"/>
      <c r="D87" s="238"/>
      <c r="E87" s="238">
        <v>219</v>
      </c>
      <c r="F87" s="238"/>
      <c r="G87" s="165" t="s">
        <v>557</v>
      </c>
      <c r="H87" s="328" t="s">
        <v>558</v>
      </c>
      <c r="I87" s="280">
        <v>200</v>
      </c>
      <c r="J87" s="280">
        <f>1074+3.09+0.24+2.85</f>
        <v>1080.1799999999998</v>
      </c>
      <c r="K87" s="316">
        <f t="shared" si="3"/>
        <v>5.4008999999999991</v>
      </c>
      <c r="L87" s="311">
        <v>98011066.060000002</v>
      </c>
      <c r="M87" s="311">
        <v>89541082.209999993</v>
      </c>
      <c r="N87" s="311">
        <v>89541082.209999993</v>
      </c>
      <c r="O87" s="311">
        <v>89541082.209999993</v>
      </c>
      <c r="P87" s="316">
        <f>+M87/L87</f>
        <v>0.91358135167293364</v>
      </c>
      <c r="Q87" s="316">
        <f>+K87/P87</f>
        <v>5.9117887970348439</v>
      </c>
    </row>
    <row r="88" spans="1:18" s="325" customFormat="1" ht="37.5" customHeight="1">
      <c r="A88" s="238"/>
      <c r="B88" s="238"/>
      <c r="C88" s="238"/>
      <c r="D88" s="238"/>
      <c r="E88" s="238">
        <v>220</v>
      </c>
      <c r="F88" s="238"/>
      <c r="G88" s="165" t="s">
        <v>645</v>
      </c>
      <c r="H88" s="328" t="s">
        <v>641</v>
      </c>
      <c r="I88" s="280">
        <v>30</v>
      </c>
      <c r="J88" s="280">
        <v>61</v>
      </c>
      <c r="K88" s="316">
        <f t="shared" si="3"/>
        <v>2.0333333333333332</v>
      </c>
      <c r="L88" s="311">
        <v>0</v>
      </c>
      <c r="M88" s="311">
        <v>0</v>
      </c>
      <c r="N88" s="311">
        <v>0</v>
      </c>
      <c r="O88" s="311">
        <v>0</v>
      </c>
      <c r="P88" s="316">
        <v>0</v>
      </c>
      <c r="Q88" s="316">
        <v>0</v>
      </c>
    </row>
    <row r="89" spans="1:18" s="325" customFormat="1" ht="25.5" customHeight="1">
      <c r="A89" s="238"/>
      <c r="B89" s="238"/>
      <c r="C89" s="238"/>
      <c r="D89" s="238">
        <v>3</v>
      </c>
      <c r="E89" s="238"/>
      <c r="F89" s="238"/>
      <c r="G89" s="165" t="s">
        <v>577</v>
      </c>
      <c r="H89" s="328"/>
      <c r="I89" s="280"/>
      <c r="J89" s="317"/>
      <c r="K89" s="315"/>
      <c r="L89" s="311">
        <f>+L90</f>
        <v>38724631.549999997</v>
      </c>
      <c r="M89" s="311">
        <f>+M90</f>
        <v>37634943.200000003</v>
      </c>
      <c r="N89" s="311">
        <f>+N90</f>
        <v>37634943.200000003</v>
      </c>
      <c r="O89" s="311">
        <f>+O90</f>
        <v>37634943.200000003</v>
      </c>
      <c r="P89" s="316"/>
      <c r="Q89" s="316"/>
    </row>
    <row r="90" spans="1:18" s="325" customFormat="1" ht="60.75" customHeight="1">
      <c r="A90" s="238"/>
      <c r="B90" s="238"/>
      <c r="C90" s="238"/>
      <c r="D90" s="238"/>
      <c r="E90" s="238">
        <v>222</v>
      </c>
      <c r="F90" s="238"/>
      <c r="G90" s="165" t="s">
        <v>575</v>
      </c>
      <c r="H90" s="328" t="s">
        <v>576</v>
      </c>
      <c r="I90" s="280">
        <v>560</v>
      </c>
      <c r="J90" s="280">
        <f>706.58+331.8+374.78</f>
        <v>1413.16</v>
      </c>
      <c r="K90" s="316">
        <f>+J90/I90</f>
        <v>2.5235000000000003</v>
      </c>
      <c r="L90" s="311">
        <v>38724631.549999997</v>
      </c>
      <c r="M90" s="311">
        <v>37634943.200000003</v>
      </c>
      <c r="N90" s="311">
        <v>37634943.200000003</v>
      </c>
      <c r="O90" s="311">
        <v>37634943.200000003</v>
      </c>
      <c r="P90" s="316">
        <f>+M90/L90</f>
        <v>0.97186058830300237</v>
      </c>
      <c r="Q90" s="316">
        <f>+K90/P90</f>
        <v>2.5965658350302756</v>
      </c>
    </row>
    <row r="91" spans="1:18" s="325" customFormat="1" ht="30" customHeight="1">
      <c r="A91" s="238"/>
      <c r="B91" s="238"/>
      <c r="C91" s="238"/>
      <c r="D91" s="238">
        <v>4</v>
      </c>
      <c r="E91" s="238"/>
      <c r="F91" s="238"/>
      <c r="G91" s="165" t="s">
        <v>646</v>
      </c>
      <c r="H91" s="328"/>
      <c r="I91" s="280"/>
      <c r="J91" s="317"/>
      <c r="K91" s="315"/>
      <c r="L91" s="311">
        <f>+L92</f>
        <v>28531985.109999999</v>
      </c>
      <c r="M91" s="311">
        <f>+M92</f>
        <v>24510465.109999999</v>
      </c>
      <c r="N91" s="311">
        <f>+N92</f>
        <v>24510465.109999999</v>
      </c>
      <c r="O91" s="311">
        <f>+O92</f>
        <v>24510465.109999999</v>
      </c>
      <c r="P91" s="316"/>
      <c r="Q91" s="316"/>
    </row>
    <row r="92" spans="1:18" s="325" customFormat="1" ht="30" customHeight="1">
      <c r="A92" s="238"/>
      <c r="B92" s="238"/>
      <c r="C92" s="238"/>
      <c r="D92" s="238"/>
      <c r="E92" s="238">
        <v>223</v>
      </c>
      <c r="F92" s="238"/>
      <c r="G92" s="165" t="s">
        <v>646</v>
      </c>
      <c r="H92" s="328" t="s">
        <v>647</v>
      </c>
      <c r="I92" s="280">
        <v>0</v>
      </c>
      <c r="J92" s="280">
        <v>8223</v>
      </c>
      <c r="K92" s="316">
        <v>0</v>
      </c>
      <c r="L92" s="311">
        <v>28531985.109999999</v>
      </c>
      <c r="M92" s="311">
        <v>24510465.109999999</v>
      </c>
      <c r="N92" s="311">
        <v>24510465.109999999</v>
      </c>
      <c r="O92" s="311">
        <v>24510465.109999999</v>
      </c>
      <c r="P92" s="316">
        <f>+M92/L92</f>
        <v>0.85905221860674108</v>
      </c>
      <c r="Q92" s="316">
        <f>+K92/P92</f>
        <v>0</v>
      </c>
    </row>
    <row r="93" spans="1:18" s="325" customFormat="1" ht="30" customHeight="1">
      <c r="A93" s="238"/>
      <c r="B93" s="238"/>
      <c r="C93" s="238"/>
      <c r="D93" s="238">
        <v>6</v>
      </c>
      <c r="E93" s="238"/>
      <c r="F93" s="238"/>
      <c r="G93" s="165" t="s">
        <v>597</v>
      </c>
      <c r="H93" s="328"/>
      <c r="I93" s="280"/>
      <c r="J93" s="317"/>
      <c r="K93" s="315"/>
      <c r="L93" s="311">
        <f>+L94</f>
        <v>131496.32000000001</v>
      </c>
      <c r="M93" s="311">
        <f>+M94</f>
        <v>131496.32000000001</v>
      </c>
      <c r="N93" s="311">
        <f>+N94</f>
        <v>131496.32000000001</v>
      </c>
      <c r="O93" s="311">
        <f>+O94</f>
        <v>131496.32000000001</v>
      </c>
      <c r="P93" s="316"/>
      <c r="Q93" s="316"/>
    </row>
    <row r="94" spans="1:18" s="325" customFormat="1" ht="39" customHeight="1">
      <c r="A94" s="238"/>
      <c r="B94" s="238"/>
      <c r="C94" s="238"/>
      <c r="D94" s="238"/>
      <c r="E94" s="238">
        <v>225</v>
      </c>
      <c r="F94" s="238"/>
      <c r="G94" s="165" t="s">
        <v>648</v>
      </c>
      <c r="H94" s="328" t="s">
        <v>543</v>
      </c>
      <c r="I94" s="280">
        <v>50</v>
      </c>
      <c r="J94" s="280">
        <v>5315</v>
      </c>
      <c r="K94" s="316">
        <f>+J94/I94</f>
        <v>106.3</v>
      </c>
      <c r="L94" s="311">
        <v>131496.32000000001</v>
      </c>
      <c r="M94" s="311">
        <v>131496.32000000001</v>
      </c>
      <c r="N94" s="311">
        <v>131496.32000000001</v>
      </c>
      <c r="O94" s="311">
        <v>131496.32000000001</v>
      </c>
      <c r="P94" s="316">
        <f>+M94/L94</f>
        <v>1</v>
      </c>
      <c r="Q94" s="316">
        <f>+K94/P94</f>
        <v>106.3</v>
      </c>
      <c r="R94" s="336"/>
    </row>
    <row r="95" spans="1:18" s="325" customFormat="1" ht="54.75" customHeight="1">
      <c r="A95" s="238">
        <v>5</v>
      </c>
      <c r="B95" s="238"/>
      <c r="C95" s="238"/>
      <c r="D95" s="238"/>
      <c r="E95" s="238"/>
      <c r="F95" s="238"/>
      <c r="G95" s="165" t="s">
        <v>539</v>
      </c>
      <c r="H95" s="328"/>
      <c r="I95" s="280"/>
      <c r="J95" s="317"/>
      <c r="K95" s="315"/>
      <c r="L95" s="311">
        <f>+L96</f>
        <v>282038573.38999999</v>
      </c>
      <c r="M95" s="311">
        <f>+M96</f>
        <v>268999141.69</v>
      </c>
      <c r="N95" s="311">
        <f>+N96</f>
        <v>268999141.69</v>
      </c>
      <c r="O95" s="311">
        <f>+O96</f>
        <v>268999141.69</v>
      </c>
      <c r="P95" s="316"/>
      <c r="Q95" s="316"/>
    </row>
    <row r="96" spans="1:18" s="325" customFormat="1" ht="27.75" customHeight="1">
      <c r="A96" s="238"/>
      <c r="B96" s="238">
        <v>1</v>
      </c>
      <c r="C96" s="238"/>
      <c r="D96" s="238"/>
      <c r="E96" s="238"/>
      <c r="F96" s="238"/>
      <c r="G96" s="165" t="s">
        <v>535</v>
      </c>
      <c r="H96" s="328"/>
      <c r="I96" s="280"/>
      <c r="J96" s="317"/>
      <c r="K96" s="315"/>
      <c r="L96" s="311">
        <f>+L97+L100</f>
        <v>282038573.38999999</v>
      </c>
      <c r="M96" s="311">
        <f>+M97+M100</f>
        <v>268999141.69</v>
      </c>
      <c r="N96" s="311">
        <f>+N97+N100</f>
        <v>268999141.69</v>
      </c>
      <c r="O96" s="311">
        <f>+O97+O100</f>
        <v>268999141.69</v>
      </c>
      <c r="P96" s="316"/>
      <c r="Q96" s="316"/>
    </row>
    <row r="97" spans="1:17" s="325" customFormat="1" ht="27.75" customHeight="1">
      <c r="A97" s="238"/>
      <c r="B97" s="238"/>
      <c r="C97" s="238">
        <v>3</v>
      </c>
      <c r="D97" s="238"/>
      <c r="E97" s="238"/>
      <c r="F97" s="238"/>
      <c r="G97" s="165" t="s">
        <v>540</v>
      </c>
      <c r="H97" s="328"/>
      <c r="I97" s="280"/>
      <c r="J97" s="317"/>
      <c r="K97" s="315"/>
      <c r="L97" s="311">
        <f t="shared" ref="L97:O98" si="4">+L98</f>
        <v>184262625.93000001</v>
      </c>
      <c r="M97" s="311">
        <f t="shared" si="4"/>
        <v>172662690.32999998</v>
      </c>
      <c r="N97" s="311">
        <f t="shared" si="4"/>
        <v>172662690.32999998</v>
      </c>
      <c r="O97" s="311">
        <f t="shared" si="4"/>
        <v>172662690.32999998</v>
      </c>
      <c r="P97" s="316"/>
      <c r="Q97" s="316"/>
    </row>
    <row r="98" spans="1:17" s="325" customFormat="1" ht="35.25" customHeight="1">
      <c r="A98" s="238"/>
      <c r="B98" s="238"/>
      <c r="C98" s="238"/>
      <c r="D98" s="238">
        <v>1</v>
      </c>
      <c r="E98" s="238"/>
      <c r="F98" s="238"/>
      <c r="G98" s="165" t="s">
        <v>541</v>
      </c>
      <c r="H98" s="328"/>
      <c r="I98" s="280"/>
      <c r="J98" s="317"/>
      <c r="K98" s="315"/>
      <c r="L98" s="311">
        <f t="shared" si="4"/>
        <v>184262625.93000001</v>
      </c>
      <c r="M98" s="311">
        <f t="shared" si="4"/>
        <v>172662690.32999998</v>
      </c>
      <c r="N98" s="311">
        <f t="shared" si="4"/>
        <v>172662690.32999998</v>
      </c>
      <c r="O98" s="311">
        <f t="shared" si="4"/>
        <v>172662690.32999998</v>
      </c>
      <c r="P98" s="316"/>
      <c r="Q98" s="316"/>
    </row>
    <row r="99" spans="1:17" s="325" customFormat="1" ht="28.5" customHeight="1">
      <c r="A99" s="238"/>
      <c r="B99" s="238"/>
      <c r="C99" s="238"/>
      <c r="D99" s="238"/>
      <c r="E99" s="238">
        <v>204</v>
      </c>
      <c r="F99" s="238"/>
      <c r="G99" s="165" t="s">
        <v>542</v>
      </c>
      <c r="H99" s="328" t="s">
        <v>543</v>
      </c>
      <c r="I99" s="280">
        <v>1</v>
      </c>
      <c r="J99" s="280">
        <v>1</v>
      </c>
      <c r="K99" s="316">
        <f>+J99/I99</f>
        <v>1</v>
      </c>
      <c r="L99" s="311">
        <v>184262625.93000001</v>
      </c>
      <c r="M99" s="311">
        <v>172662690.32999998</v>
      </c>
      <c r="N99" s="311">
        <v>172662690.32999998</v>
      </c>
      <c r="O99" s="311">
        <v>172662690.32999998</v>
      </c>
      <c r="P99" s="316">
        <f>+M99/L99</f>
        <v>0.93704672588131488</v>
      </c>
      <c r="Q99" s="316">
        <f>+K99/P99</f>
        <v>1.0671826413559857</v>
      </c>
    </row>
    <row r="100" spans="1:17" s="325" customFormat="1" ht="26.25" customHeight="1">
      <c r="A100" s="238"/>
      <c r="B100" s="238"/>
      <c r="C100" s="238">
        <v>8</v>
      </c>
      <c r="D100" s="238"/>
      <c r="E100" s="238"/>
      <c r="F100" s="238"/>
      <c r="G100" s="165" t="s">
        <v>544</v>
      </c>
      <c r="H100" s="328"/>
      <c r="I100" s="280"/>
      <c r="J100" s="317"/>
      <c r="K100" s="315"/>
      <c r="L100" s="311">
        <f t="shared" ref="L100:O101" si="5">+L101</f>
        <v>97775947.460000008</v>
      </c>
      <c r="M100" s="311">
        <f t="shared" si="5"/>
        <v>96336451.360000014</v>
      </c>
      <c r="N100" s="311">
        <f t="shared" si="5"/>
        <v>96336451.360000014</v>
      </c>
      <c r="O100" s="311">
        <f t="shared" si="5"/>
        <v>96336451.360000014</v>
      </c>
      <c r="P100" s="316"/>
      <c r="Q100" s="316"/>
    </row>
    <row r="101" spans="1:17" s="325" customFormat="1" ht="26.25" customHeight="1">
      <c r="A101" s="238"/>
      <c r="B101" s="238"/>
      <c r="C101" s="238"/>
      <c r="D101" s="238">
        <v>5</v>
      </c>
      <c r="E101" s="238"/>
      <c r="F101" s="238"/>
      <c r="G101" s="165" t="s">
        <v>545</v>
      </c>
      <c r="H101" s="328"/>
      <c r="I101" s="280"/>
      <c r="J101" s="317"/>
      <c r="K101" s="315"/>
      <c r="L101" s="311">
        <f t="shared" si="5"/>
        <v>97775947.460000008</v>
      </c>
      <c r="M101" s="311">
        <f t="shared" si="5"/>
        <v>96336451.360000014</v>
      </c>
      <c r="N101" s="311">
        <f t="shared" si="5"/>
        <v>96336451.360000014</v>
      </c>
      <c r="O101" s="311">
        <f t="shared" si="5"/>
        <v>96336451.360000014</v>
      </c>
      <c r="P101" s="316"/>
      <c r="Q101" s="316"/>
    </row>
    <row r="102" spans="1:17" s="325" customFormat="1" ht="26.25" customHeight="1">
      <c r="A102" s="238"/>
      <c r="B102" s="238"/>
      <c r="C102" s="238"/>
      <c r="D102" s="238"/>
      <c r="E102" s="238">
        <v>201</v>
      </c>
      <c r="F102" s="238"/>
      <c r="G102" s="165" t="s">
        <v>546</v>
      </c>
      <c r="H102" s="328" t="s">
        <v>547</v>
      </c>
      <c r="I102" s="280">
        <v>1</v>
      </c>
      <c r="J102" s="280">
        <v>1</v>
      </c>
      <c r="K102" s="316">
        <f>+J102/I102</f>
        <v>1</v>
      </c>
      <c r="L102" s="311">
        <v>97775947.460000008</v>
      </c>
      <c r="M102" s="311">
        <v>96336451.360000014</v>
      </c>
      <c r="N102" s="311">
        <v>96336451.360000014</v>
      </c>
      <c r="O102" s="311">
        <v>96336451.360000014</v>
      </c>
      <c r="P102" s="316">
        <f>+M102/L102</f>
        <v>0.98527760520460428</v>
      </c>
      <c r="Q102" s="316">
        <f>+K102/P102</f>
        <v>1.0149423824489936</v>
      </c>
    </row>
    <row r="103" spans="1:17" s="325" customFormat="1" ht="15" customHeight="1">
      <c r="A103" s="319"/>
      <c r="B103" s="319"/>
      <c r="C103" s="319"/>
      <c r="D103" s="319"/>
      <c r="E103" s="319"/>
      <c r="F103" s="319"/>
      <c r="G103" s="320"/>
      <c r="H103" s="321"/>
      <c r="I103" s="317"/>
      <c r="J103" s="317"/>
      <c r="K103" s="315"/>
      <c r="L103" s="311"/>
      <c r="M103" s="311"/>
      <c r="N103" s="311"/>
      <c r="O103" s="311"/>
      <c r="P103" s="316"/>
      <c r="Q103" s="316"/>
    </row>
    <row r="104" spans="1:17" s="325" customFormat="1" ht="15" customHeight="1">
      <c r="A104" s="322"/>
      <c r="B104" s="319"/>
      <c r="C104" s="319"/>
      <c r="D104" s="319"/>
      <c r="E104" s="319"/>
      <c r="F104" s="319"/>
      <c r="G104" s="323" t="s">
        <v>86</v>
      </c>
      <c r="H104" s="321"/>
      <c r="I104" s="317"/>
      <c r="J104" s="317"/>
      <c r="K104" s="315"/>
      <c r="L104" s="311">
        <f>+L8+L51+L59+L71+L95</f>
        <v>869299766.87</v>
      </c>
      <c r="M104" s="311">
        <f>+M8+M51+M59+M71+M95</f>
        <v>802634967.36999989</v>
      </c>
      <c r="N104" s="311">
        <f>+N8+N51+N59+N71+N95</f>
        <v>802634967.36999989</v>
      </c>
      <c r="O104" s="311">
        <f>+O8+O51+O59+O71+O95</f>
        <v>802634967.36999989</v>
      </c>
      <c r="P104" s="316"/>
      <c r="Q104" s="316"/>
    </row>
    <row r="105" spans="1:17" s="325" customFormat="1" ht="15" customHeight="1">
      <c r="A105" s="329"/>
      <c r="B105" s="330"/>
      <c r="C105" s="330"/>
      <c r="D105" s="330"/>
      <c r="E105" s="330"/>
      <c r="F105" s="330"/>
      <c r="G105" s="330"/>
      <c r="H105" s="330"/>
      <c r="I105" s="331"/>
      <c r="J105" s="331"/>
      <c r="K105" s="331"/>
      <c r="L105" s="332"/>
      <c r="M105" s="332"/>
      <c r="N105" s="332"/>
      <c r="O105" s="332"/>
      <c r="P105" s="330"/>
      <c r="Q105" s="333"/>
    </row>
    <row r="106" spans="1:17">
      <c r="B106" s="24"/>
      <c r="C106" s="24"/>
    </row>
    <row r="107" spans="1:17">
      <c r="B107" s="10"/>
      <c r="C107" s="10"/>
      <c r="L107" s="326"/>
      <c r="M107" s="326"/>
    </row>
    <row r="108" spans="1:17">
      <c r="B108" s="13"/>
      <c r="C108" s="13"/>
      <c r="L108" s="327"/>
      <c r="M108" s="327"/>
    </row>
    <row r="110" spans="1:17">
      <c r="L110" s="334"/>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60" orientation="landscape" r:id="rId1"/>
  <headerFooter scaleWithDoc="0">
    <oddHeader>&amp;C&amp;G</oddHeader>
    <oddFooter>&amp;C&amp;G</oddFooter>
  </headerFooter>
  <ignoredErrors>
    <ignoredError sqref="L96:O96" formula="1"/>
  </ignoredErrors>
  <legacyDrawingHF r:id="rId2"/>
</worksheet>
</file>

<file path=xl/worksheets/sheet5.xml><?xml version="1.0" encoding="utf-8"?>
<worksheet xmlns="http://schemas.openxmlformats.org/spreadsheetml/2006/main" xmlns:r="http://schemas.openxmlformats.org/officeDocument/2006/relationships">
  <sheetPr codeName="Hoja5"/>
  <dimension ref="A1:G105"/>
  <sheetViews>
    <sheetView showGridLines="0" zoomScaleNormal="100" workbookViewId="0">
      <selection activeCell="H10" sqref="H10"/>
    </sheetView>
  </sheetViews>
  <sheetFormatPr baseColWidth="10" defaultColWidth="11.42578125" defaultRowHeight="13.5"/>
  <cols>
    <col min="1" max="1" width="4.42578125" style="195" customWidth="1"/>
    <col min="2" max="3" width="3.42578125" style="195" customWidth="1"/>
    <col min="4" max="4" width="4.5703125" style="195" customWidth="1"/>
    <col min="5" max="5" width="4.28515625" style="195" customWidth="1"/>
    <col min="6" max="6" width="47" style="195" customWidth="1"/>
    <col min="7" max="7" width="110.42578125" style="195" customWidth="1"/>
    <col min="8" max="16384" width="11.42578125" style="195"/>
  </cols>
  <sheetData>
    <row r="1" spans="1:7" ht="35.1" customHeight="1">
      <c r="A1" s="407" t="s">
        <v>93</v>
      </c>
      <c r="B1" s="408"/>
      <c r="C1" s="408"/>
      <c r="D1" s="408"/>
      <c r="E1" s="408"/>
      <c r="F1" s="408"/>
      <c r="G1" s="409"/>
    </row>
    <row r="2" spans="1:7" ht="6" customHeight="1">
      <c r="G2" s="337"/>
    </row>
    <row r="3" spans="1:7" ht="20.100000000000001" customHeight="1">
      <c r="A3" s="429" t="s">
        <v>167</v>
      </c>
      <c r="B3" s="430"/>
      <c r="C3" s="430"/>
      <c r="D3" s="430"/>
      <c r="E3" s="430"/>
      <c r="F3" s="430"/>
      <c r="G3" s="431"/>
    </row>
    <row r="4" spans="1:7" ht="20.100000000000001" customHeight="1">
      <c r="A4" s="429" t="s">
        <v>168</v>
      </c>
      <c r="B4" s="430"/>
      <c r="C4" s="430"/>
      <c r="D4" s="430"/>
      <c r="E4" s="430"/>
      <c r="F4" s="430"/>
      <c r="G4" s="431"/>
    </row>
    <row r="5" spans="1:7" ht="34.15" customHeight="1">
      <c r="A5" s="405" t="s">
        <v>91</v>
      </c>
      <c r="B5" s="405" t="s">
        <v>42</v>
      </c>
      <c r="C5" s="405" t="s">
        <v>39</v>
      </c>
      <c r="D5" s="405" t="s">
        <v>40</v>
      </c>
      <c r="E5" s="405" t="s">
        <v>10</v>
      </c>
      <c r="F5" s="405" t="s">
        <v>11</v>
      </c>
      <c r="G5" s="405" t="s">
        <v>137</v>
      </c>
    </row>
    <row r="6" spans="1:7" ht="20.45" customHeight="1">
      <c r="A6" s="406"/>
      <c r="B6" s="406"/>
      <c r="C6" s="406"/>
      <c r="D6" s="406"/>
      <c r="E6" s="406"/>
      <c r="F6" s="406"/>
      <c r="G6" s="406"/>
    </row>
    <row r="7" spans="1:7" ht="32.25" customHeight="1">
      <c r="A7" s="238">
        <v>1</v>
      </c>
      <c r="B7" s="238"/>
      <c r="C7" s="238"/>
      <c r="D7" s="238"/>
      <c r="E7" s="238"/>
      <c r="F7" s="165" t="s">
        <v>548</v>
      </c>
      <c r="G7" s="165"/>
    </row>
    <row r="8" spans="1:7" ht="20.45" customHeight="1">
      <c r="A8" s="238"/>
      <c r="B8" s="238">
        <v>1</v>
      </c>
      <c r="C8" s="238"/>
      <c r="D8" s="238"/>
      <c r="E8" s="238"/>
      <c r="F8" s="165" t="s">
        <v>535</v>
      </c>
      <c r="G8" s="165"/>
    </row>
    <row r="9" spans="1:7" ht="20.45" customHeight="1">
      <c r="A9" s="238"/>
      <c r="B9" s="238"/>
      <c r="C9" s="238">
        <v>2</v>
      </c>
      <c r="D9" s="238"/>
      <c r="E9" s="238"/>
      <c r="F9" s="165" t="s">
        <v>593</v>
      </c>
      <c r="G9" s="165"/>
    </row>
    <row r="10" spans="1:7" ht="20.45" customHeight="1">
      <c r="A10" s="238"/>
      <c r="B10" s="238"/>
      <c r="C10" s="238"/>
      <c r="D10" s="238">
        <v>4</v>
      </c>
      <c r="E10" s="238"/>
      <c r="F10" s="165" t="s">
        <v>594</v>
      </c>
      <c r="G10" s="165"/>
    </row>
    <row r="11" spans="1:7" ht="42" customHeight="1">
      <c r="A11" s="238"/>
      <c r="B11" s="238"/>
      <c r="C11" s="238"/>
      <c r="D11" s="238"/>
      <c r="E11" s="238">
        <v>201</v>
      </c>
      <c r="F11" s="165" t="s">
        <v>595</v>
      </c>
      <c r="G11" s="165" t="s">
        <v>654</v>
      </c>
    </row>
    <row r="12" spans="1:7" ht="20.45" customHeight="1">
      <c r="A12" s="238"/>
      <c r="B12" s="238">
        <v>2</v>
      </c>
      <c r="C12" s="238"/>
      <c r="D12" s="238"/>
      <c r="E12" s="238"/>
      <c r="F12" s="165" t="s">
        <v>549</v>
      </c>
      <c r="G12" s="165"/>
    </row>
    <row r="13" spans="1:7" ht="20.45" customHeight="1">
      <c r="A13" s="238"/>
      <c r="B13" s="238"/>
      <c r="C13" s="238">
        <v>2</v>
      </c>
      <c r="D13" s="238"/>
      <c r="E13" s="238"/>
      <c r="F13" s="165" t="s">
        <v>555</v>
      </c>
      <c r="G13" s="165"/>
    </row>
    <row r="14" spans="1:7" ht="27" customHeight="1">
      <c r="A14" s="238"/>
      <c r="B14" s="238"/>
      <c r="C14" s="238"/>
      <c r="D14" s="238">
        <v>1</v>
      </c>
      <c r="E14" s="238"/>
      <c r="F14" s="165" t="s">
        <v>556</v>
      </c>
      <c r="G14" s="165"/>
    </row>
    <row r="15" spans="1:7" ht="51" customHeight="1">
      <c r="A15" s="238"/>
      <c r="B15" s="238"/>
      <c r="C15" s="238"/>
      <c r="D15" s="238"/>
      <c r="E15" s="238">
        <v>213</v>
      </c>
      <c r="F15" s="165" t="s">
        <v>572</v>
      </c>
      <c r="G15" s="165" t="s">
        <v>677</v>
      </c>
    </row>
    <row r="16" spans="1:7" ht="39" customHeight="1">
      <c r="A16" s="238"/>
      <c r="B16" s="238"/>
      <c r="C16" s="238"/>
      <c r="D16" s="238"/>
      <c r="E16" s="238">
        <v>215</v>
      </c>
      <c r="F16" s="165" t="s">
        <v>650</v>
      </c>
      <c r="G16" s="165" t="s">
        <v>674</v>
      </c>
    </row>
    <row r="17" spans="1:7" ht="27" customHeight="1">
      <c r="A17" s="238"/>
      <c r="B17" s="238"/>
      <c r="C17" s="238">
        <v>5</v>
      </c>
      <c r="D17" s="238"/>
      <c r="E17" s="238"/>
      <c r="F17" s="165" t="s">
        <v>597</v>
      </c>
      <c r="G17" s="165"/>
    </row>
    <row r="18" spans="1:7" ht="45.75" customHeight="1">
      <c r="A18" s="238"/>
      <c r="B18" s="238"/>
      <c r="C18" s="238"/>
      <c r="D18" s="238">
        <v>224</v>
      </c>
      <c r="E18" s="238"/>
      <c r="F18" s="165" t="s">
        <v>651</v>
      </c>
      <c r="G18" s="165" t="s">
        <v>654</v>
      </c>
    </row>
    <row r="19" spans="1:7" ht="20.45" customHeight="1">
      <c r="A19" s="238"/>
      <c r="B19" s="238"/>
      <c r="C19" s="238"/>
      <c r="D19" s="238">
        <v>6</v>
      </c>
      <c r="E19" s="238"/>
      <c r="F19" s="165" t="s">
        <v>597</v>
      </c>
      <c r="G19" s="165"/>
    </row>
    <row r="20" spans="1:7" ht="55.5" customHeight="1">
      <c r="A20" s="238"/>
      <c r="B20" s="238"/>
      <c r="C20" s="238"/>
      <c r="D20" s="238"/>
      <c r="E20" s="238">
        <v>203</v>
      </c>
      <c r="F20" s="165" t="s">
        <v>598</v>
      </c>
      <c r="G20" s="165" t="s">
        <v>652</v>
      </c>
    </row>
    <row r="21" spans="1:7" ht="48.75" customHeight="1">
      <c r="A21" s="238"/>
      <c r="B21" s="238"/>
      <c r="C21" s="238"/>
      <c r="D21" s="238"/>
      <c r="E21" s="238">
        <v>204</v>
      </c>
      <c r="F21" s="165" t="s">
        <v>599</v>
      </c>
      <c r="G21" s="165" t="s">
        <v>662</v>
      </c>
    </row>
    <row r="22" spans="1:7" ht="24.75" customHeight="1">
      <c r="A22" s="238"/>
      <c r="B22" s="238"/>
      <c r="C22" s="238">
        <v>3</v>
      </c>
      <c r="D22" s="238"/>
      <c r="E22" s="238"/>
      <c r="F22" s="165" t="s">
        <v>579</v>
      </c>
      <c r="G22" s="165"/>
    </row>
    <row r="23" spans="1:7" ht="24.75" customHeight="1">
      <c r="A23" s="238"/>
      <c r="B23" s="238"/>
      <c r="C23" s="238"/>
      <c r="D23" s="238">
        <v>3</v>
      </c>
      <c r="E23" s="238"/>
      <c r="F23" s="165" t="s">
        <v>580</v>
      </c>
      <c r="G23" s="165"/>
    </row>
    <row r="24" spans="1:7" ht="61.5" customHeight="1">
      <c r="A24" s="238"/>
      <c r="B24" s="238"/>
      <c r="C24" s="238"/>
      <c r="D24" s="238"/>
      <c r="E24" s="238">
        <v>207</v>
      </c>
      <c r="F24" s="165" t="s">
        <v>578</v>
      </c>
      <c r="G24" s="165" t="s">
        <v>677</v>
      </c>
    </row>
    <row r="25" spans="1:7" ht="32.25" customHeight="1">
      <c r="A25" s="238"/>
      <c r="B25" s="238"/>
      <c r="C25" s="238">
        <v>4</v>
      </c>
      <c r="D25" s="238"/>
      <c r="E25" s="238"/>
      <c r="F25" s="165" t="s">
        <v>567</v>
      </c>
      <c r="G25" s="165"/>
    </row>
    <row r="26" spans="1:7" ht="20.45" customHeight="1">
      <c r="A26" s="238"/>
      <c r="B26" s="238"/>
      <c r="C26" s="238"/>
      <c r="D26" s="238">
        <v>1</v>
      </c>
      <c r="E26" s="238"/>
      <c r="F26" s="165" t="s">
        <v>568</v>
      </c>
      <c r="G26" s="165"/>
    </row>
    <row r="27" spans="1:7" ht="48" customHeight="1">
      <c r="A27" s="238"/>
      <c r="B27" s="238"/>
      <c r="C27" s="238"/>
      <c r="D27" s="238"/>
      <c r="E27" s="238">
        <v>211</v>
      </c>
      <c r="F27" s="165" t="s">
        <v>601</v>
      </c>
      <c r="G27" s="165" t="s">
        <v>663</v>
      </c>
    </row>
    <row r="28" spans="1:7" ht="71.25" customHeight="1">
      <c r="A28" s="238"/>
      <c r="B28" s="238"/>
      <c r="C28" s="238"/>
      <c r="D28" s="238"/>
      <c r="E28" s="238">
        <v>212</v>
      </c>
      <c r="F28" s="165" t="s">
        <v>569</v>
      </c>
      <c r="G28" s="165" t="s">
        <v>680</v>
      </c>
    </row>
    <row r="29" spans="1:7" ht="20.45" customHeight="1">
      <c r="A29" s="238"/>
      <c r="B29" s="238"/>
      <c r="C29" s="238"/>
      <c r="D29" s="238">
        <v>2</v>
      </c>
      <c r="E29" s="238"/>
      <c r="F29" s="165" t="s">
        <v>571</v>
      </c>
      <c r="G29" s="165"/>
    </row>
    <row r="30" spans="1:7" ht="72.75" customHeight="1">
      <c r="A30" s="238"/>
      <c r="B30" s="238"/>
      <c r="C30" s="238"/>
      <c r="D30" s="238"/>
      <c r="E30" s="238">
        <v>213</v>
      </c>
      <c r="F30" s="165" t="s">
        <v>603</v>
      </c>
      <c r="G30" s="165" t="s">
        <v>675</v>
      </c>
    </row>
    <row r="31" spans="1:7" ht="54.75" customHeight="1">
      <c r="A31" s="238"/>
      <c r="B31" s="238"/>
      <c r="C31" s="238"/>
      <c r="D31" s="238"/>
      <c r="E31" s="238">
        <v>214</v>
      </c>
      <c r="F31" s="165" t="s">
        <v>570</v>
      </c>
      <c r="G31" s="165" t="s">
        <v>677</v>
      </c>
    </row>
    <row r="32" spans="1:7" ht="44.25" customHeight="1">
      <c r="A32" s="238"/>
      <c r="B32" s="238"/>
      <c r="C32" s="238"/>
      <c r="D32" s="238"/>
      <c r="E32" s="238">
        <v>215</v>
      </c>
      <c r="F32" s="165" t="s">
        <v>604</v>
      </c>
      <c r="G32" s="165" t="s">
        <v>654</v>
      </c>
    </row>
    <row r="33" spans="1:7" ht="20.45" customHeight="1">
      <c r="A33" s="238"/>
      <c r="B33" s="238"/>
      <c r="C33" s="238">
        <v>5</v>
      </c>
      <c r="D33" s="238"/>
      <c r="E33" s="238"/>
      <c r="F33" s="165" t="s">
        <v>550</v>
      </c>
      <c r="G33" s="165"/>
    </row>
    <row r="34" spans="1:7" ht="20.45" customHeight="1">
      <c r="A34" s="238"/>
      <c r="B34" s="238"/>
      <c r="C34" s="238"/>
      <c r="D34" s="238">
        <v>1</v>
      </c>
      <c r="E34" s="238"/>
      <c r="F34" s="165" t="s">
        <v>551</v>
      </c>
      <c r="G34" s="165"/>
    </row>
    <row r="35" spans="1:7" ht="53.25" customHeight="1">
      <c r="A35" s="238"/>
      <c r="B35" s="238"/>
      <c r="C35" s="238"/>
      <c r="D35" s="238"/>
      <c r="E35" s="238">
        <v>216</v>
      </c>
      <c r="F35" s="165" t="s">
        <v>605</v>
      </c>
      <c r="G35" s="165" t="s">
        <v>664</v>
      </c>
    </row>
    <row r="36" spans="1:7" ht="52.5" customHeight="1">
      <c r="A36" s="238"/>
      <c r="B36" s="238"/>
      <c r="C36" s="238"/>
      <c r="D36" s="238"/>
      <c r="E36" s="238">
        <v>218</v>
      </c>
      <c r="F36" s="165" t="s">
        <v>552</v>
      </c>
      <c r="G36" s="165" t="s">
        <v>790</v>
      </c>
    </row>
    <row r="37" spans="1:7" ht="20.45" customHeight="1">
      <c r="A37" s="238"/>
      <c r="B37" s="238"/>
      <c r="C37" s="238">
        <v>6</v>
      </c>
      <c r="D37" s="238"/>
      <c r="E37" s="238"/>
      <c r="F37" s="165" t="s">
        <v>560</v>
      </c>
      <c r="G37" s="165"/>
    </row>
    <row r="38" spans="1:7" ht="20.45" customHeight="1">
      <c r="A38" s="238"/>
      <c r="B38" s="238"/>
      <c r="C38" s="238"/>
      <c r="D38" s="238">
        <v>8</v>
      </c>
      <c r="E38" s="238"/>
      <c r="F38" s="165" t="s">
        <v>607</v>
      </c>
      <c r="G38" s="165"/>
    </row>
    <row r="39" spans="1:7" ht="49.5" customHeight="1">
      <c r="A39" s="238"/>
      <c r="B39" s="238"/>
      <c r="C39" s="238"/>
      <c r="D39" s="238"/>
      <c r="E39" s="238">
        <v>222</v>
      </c>
      <c r="F39" s="165" t="s">
        <v>653</v>
      </c>
      <c r="G39" s="165" t="s">
        <v>665</v>
      </c>
    </row>
    <row r="40" spans="1:7" ht="49.5" customHeight="1">
      <c r="A40" s="238"/>
      <c r="B40" s="238"/>
      <c r="C40" s="238"/>
      <c r="D40" s="238"/>
      <c r="E40" s="238">
        <v>225</v>
      </c>
      <c r="F40" s="165" t="s">
        <v>609</v>
      </c>
      <c r="G40" s="165" t="s">
        <v>666</v>
      </c>
    </row>
    <row r="41" spans="1:7" ht="55.5" customHeight="1">
      <c r="A41" s="238"/>
      <c r="B41" s="238"/>
      <c r="C41" s="238"/>
      <c r="D41" s="238">
        <v>9</v>
      </c>
      <c r="E41" s="238"/>
      <c r="F41" s="165" t="s">
        <v>561</v>
      </c>
      <c r="G41" s="165"/>
    </row>
    <row r="42" spans="1:7" ht="55.5" customHeight="1">
      <c r="A42" s="238"/>
      <c r="B42" s="238"/>
      <c r="C42" s="238"/>
      <c r="D42" s="238"/>
      <c r="E42" s="238">
        <v>227</v>
      </c>
      <c r="F42" s="165" t="s">
        <v>562</v>
      </c>
      <c r="G42" s="165" t="s">
        <v>681</v>
      </c>
    </row>
    <row r="43" spans="1:7" ht="55.5" customHeight="1">
      <c r="A43" s="238"/>
      <c r="B43" s="238"/>
      <c r="C43" s="238"/>
      <c r="D43" s="238"/>
      <c r="E43" s="238">
        <v>228</v>
      </c>
      <c r="F43" s="165" t="s">
        <v>566</v>
      </c>
      <c r="G43" s="165" t="s">
        <v>790</v>
      </c>
    </row>
    <row r="44" spans="1:7" ht="55.5" customHeight="1">
      <c r="A44" s="238"/>
      <c r="B44" s="238"/>
      <c r="C44" s="238"/>
      <c r="D44" s="238"/>
      <c r="E44" s="238">
        <v>229</v>
      </c>
      <c r="F44" s="165" t="s">
        <v>610</v>
      </c>
      <c r="G44" s="165" t="s">
        <v>667</v>
      </c>
    </row>
    <row r="45" spans="1:7" ht="82.5" customHeight="1">
      <c r="A45" s="238"/>
      <c r="B45" s="238"/>
      <c r="C45" s="238"/>
      <c r="D45" s="238"/>
      <c r="E45" s="238">
        <v>230</v>
      </c>
      <c r="F45" s="165" t="s">
        <v>611</v>
      </c>
      <c r="G45" s="165" t="s">
        <v>668</v>
      </c>
    </row>
    <row r="46" spans="1:7" ht="20.45" customHeight="1">
      <c r="A46" s="238"/>
      <c r="B46" s="238">
        <v>3</v>
      </c>
      <c r="C46" s="238"/>
      <c r="D46" s="238"/>
      <c r="E46" s="238"/>
      <c r="F46" s="165" t="s">
        <v>612</v>
      </c>
      <c r="G46" s="165"/>
    </row>
    <row r="47" spans="1:7" ht="34.5" customHeight="1">
      <c r="A47" s="238"/>
      <c r="B47" s="238"/>
      <c r="C47" s="238">
        <v>1</v>
      </c>
      <c r="D47" s="238"/>
      <c r="E47" s="238"/>
      <c r="F47" s="165" t="s">
        <v>613</v>
      </c>
      <c r="G47" s="165"/>
    </row>
    <row r="48" spans="1:7" ht="20.45" customHeight="1">
      <c r="A48" s="238"/>
      <c r="B48" s="238"/>
      <c r="C48" s="238"/>
      <c r="D48" s="238">
        <v>2</v>
      </c>
      <c r="E48" s="238"/>
      <c r="F48" s="165" t="s">
        <v>614</v>
      </c>
      <c r="G48" s="165"/>
    </row>
    <row r="49" spans="1:7" ht="51.75" customHeight="1">
      <c r="A49" s="238"/>
      <c r="B49" s="238"/>
      <c r="C49" s="238"/>
      <c r="D49" s="238"/>
      <c r="E49" s="238">
        <v>232</v>
      </c>
      <c r="F49" s="165" t="s">
        <v>615</v>
      </c>
      <c r="G49" s="165" t="s">
        <v>669</v>
      </c>
    </row>
    <row r="50" spans="1:7" ht="29.25" customHeight="1">
      <c r="A50" s="238">
        <v>2</v>
      </c>
      <c r="B50" s="238"/>
      <c r="C50" s="238"/>
      <c r="D50" s="238"/>
      <c r="E50" s="238"/>
      <c r="F50" s="165" t="s">
        <v>534</v>
      </c>
      <c r="G50" s="165"/>
    </row>
    <row r="51" spans="1:7" ht="20.45" customHeight="1">
      <c r="A51" s="238"/>
      <c r="B51" s="238">
        <v>1</v>
      </c>
      <c r="C51" s="238"/>
      <c r="D51" s="238"/>
      <c r="E51" s="238"/>
      <c r="F51" s="165" t="s">
        <v>535</v>
      </c>
      <c r="G51" s="165"/>
    </row>
    <row r="52" spans="1:7" ht="30.75" customHeight="1">
      <c r="A52" s="238"/>
      <c r="B52" s="238"/>
      <c r="C52" s="238">
        <v>7</v>
      </c>
      <c r="D52" s="238"/>
      <c r="E52" s="238"/>
      <c r="F52" s="165" t="s">
        <v>536</v>
      </c>
      <c r="G52" s="165"/>
    </row>
    <row r="53" spans="1:7" ht="20.45" customHeight="1">
      <c r="A53" s="238"/>
      <c r="B53" s="238"/>
      <c r="C53" s="238"/>
      <c r="D53" s="238">
        <v>1</v>
      </c>
      <c r="E53" s="238"/>
      <c r="F53" s="165" t="s">
        <v>537</v>
      </c>
      <c r="G53" s="165"/>
    </row>
    <row r="54" spans="1:7" ht="42.75" customHeight="1">
      <c r="A54" s="238"/>
      <c r="B54" s="238"/>
      <c r="C54" s="238"/>
      <c r="D54" s="238"/>
      <c r="E54" s="238">
        <v>201</v>
      </c>
      <c r="F54" s="165" t="s">
        <v>649</v>
      </c>
      <c r="G54" s="165" t="s">
        <v>670</v>
      </c>
    </row>
    <row r="55" spans="1:7" ht="27" customHeight="1">
      <c r="A55" s="238"/>
      <c r="B55" s="238"/>
      <c r="C55" s="238"/>
      <c r="D55" s="238"/>
      <c r="E55" s="238">
        <v>203</v>
      </c>
      <c r="F55" s="165" t="s">
        <v>538</v>
      </c>
      <c r="G55" s="165" t="s">
        <v>654</v>
      </c>
    </row>
    <row r="56" spans="1:7" ht="20.45" customHeight="1">
      <c r="A56" s="238"/>
      <c r="B56" s="238"/>
      <c r="C56" s="238"/>
      <c r="D56" s="238">
        <v>2</v>
      </c>
      <c r="E56" s="238"/>
      <c r="F56" s="165" t="s">
        <v>616</v>
      </c>
      <c r="G56" s="165"/>
    </row>
    <row r="57" spans="1:7" ht="69.75" customHeight="1">
      <c r="A57" s="238"/>
      <c r="B57" s="238"/>
      <c r="C57" s="238"/>
      <c r="D57" s="238"/>
      <c r="E57" s="238">
        <v>204</v>
      </c>
      <c r="F57" s="165" t="s">
        <v>617</v>
      </c>
      <c r="G57" s="165" t="s">
        <v>654</v>
      </c>
    </row>
    <row r="58" spans="1:7" ht="20.45" customHeight="1">
      <c r="A58" s="238">
        <v>3</v>
      </c>
      <c r="B58" s="238"/>
      <c r="C58" s="238"/>
      <c r="D58" s="238"/>
      <c r="E58" s="238"/>
      <c r="F58" s="165" t="s">
        <v>619</v>
      </c>
      <c r="G58" s="165"/>
    </row>
    <row r="59" spans="1:7" ht="20.45" customHeight="1">
      <c r="A59" s="238"/>
      <c r="B59" s="238">
        <v>2</v>
      </c>
      <c r="C59" s="238"/>
      <c r="D59" s="238"/>
      <c r="E59" s="238"/>
      <c r="F59" s="165" t="s">
        <v>549</v>
      </c>
      <c r="G59" s="165"/>
    </row>
    <row r="60" spans="1:7" ht="20.45" customHeight="1">
      <c r="A60" s="238"/>
      <c r="B60" s="238"/>
      <c r="C60" s="238">
        <v>1</v>
      </c>
      <c r="D60" s="238"/>
      <c r="E60" s="238"/>
      <c r="F60" s="165" t="s">
        <v>620</v>
      </c>
      <c r="G60" s="165"/>
    </row>
    <row r="61" spans="1:7" ht="33" customHeight="1">
      <c r="A61" s="238"/>
      <c r="B61" s="238"/>
      <c r="C61" s="238"/>
      <c r="D61" s="238">
        <v>5</v>
      </c>
      <c r="E61" s="238"/>
      <c r="F61" s="165" t="s">
        <v>638</v>
      </c>
      <c r="G61" s="165"/>
    </row>
    <row r="62" spans="1:7" ht="61.5" customHeight="1">
      <c r="A62" s="238"/>
      <c r="B62" s="238"/>
      <c r="C62" s="238"/>
      <c r="D62" s="238"/>
      <c r="E62" s="238">
        <v>209</v>
      </c>
      <c r="F62" s="165" t="s">
        <v>622</v>
      </c>
      <c r="G62" s="165" t="s">
        <v>676</v>
      </c>
    </row>
    <row r="63" spans="1:7" ht="20.45" customHeight="1">
      <c r="A63" s="238"/>
      <c r="B63" s="238">
        <v>3</v>
      </c>
      <c r="C63" s="238"/>
      <c r="D63" s="238"/>
      <c r="E63" s="238"/>
      <c r="F63" s="165" t="s">
        <v>612</v>
      </c>
      <c r="G63" s="165"/>
    </row>
    <row r="64" spans="1:7" ht="20.45" customHeight="1">
      <c r="A64" s="238"/>
      <c r="B64" s="238"/>
      <c r="C64" s="238">
        <v>1</v>
      </c>
      <c r="D64" s="238"/>
      <c r="E64" s="238"/>
      <c r="F64" s="165" t="s">
        <v>613</v>
      </c>
      <c r="G64" s="165"/>
    </row>
    <row r="65" spans="1:7" ht="20.45" customHeight="1">
      <c r="A65" s="238"/>
      <c r="B65" s="238"/>
      <c r="C65" s="238"/>
      <c r="D65" s="238">
        <v>1</v>
      </c>
      <c r="E65" s="238"/>
      <c r="F65" s="165" t="s">
        <v>624</v>
      </c>
      <c r="G65" s="165"/>
    </row>
    <row r="66" spans="1:7" ht="55.5" customHeight="1">
      <c r="A66" s="238"/>
      <c r="B66" s="238"/>
      <c r="C66" s="238"/>
      <c r="D66" s="238"/>
      <c r="E66" s="238">
        <v>215</v>
      </c>
      <c r="F66" s="165" t="s">
        <v>625</v>
      </c>
      <c r="G66" s="165" t="s">
        <v>654</v>
      </c>
    </row>
    <row r="67" spans="1:7" ht="20.45" customHeight="1">
      <c r="A67" s="238"/>
      <c r="B67" s="238"/>
      <c r="C67" s="238">
        <v>9</v>
      </c>
      <c r="D67" s="238"/>
      <c r="E67" s="238"/>
      <c r="F67" s="165" t="s">
        <v>627</v>
      </c>
      <c r="G67" s="165"/>
    </row>
    <row r="68" spans="1:7" ht="20.45" customHeight="1">
      <c r="A68" s="238"/>
      <c r="B68" s="238"/>
      <c r="C68" s="238"/>
      <c r="D68" s="238">
        <v>3</v>
      </c>
      <c r="E68" s="238"/>
      <c r="F68" s="165" t="s">
        <v>628</v>
      </c>
      <c r="G68" s="165"/>
    </row>
    <row r="69" spans="1:7" ht="57" customHeight="1">
      <c r="A69" s="238"/>
      <c r="B69" s="238"/>
      <c r="C69" s="238"/>
      <c r="D69" s="238"/>
      <c r="E69" s="238">
        <v>201</v>
      </c>
      <c r="F69" s="165" t="s">
        <v>629</v>
      </c>
      <c r="G69" s="165" t="s">
        <v>672</v>
      </c>
    </row>
    <row r="70" spans="1:7" ht="42.75" customHeight="1">
      <c r="A70" s="238">
        <v>4</v>
      </c>
      <c r="B70" s="238"/>
      <c r="C70" s="238"/>
      <c r="D70" s="238"/>
      <c r="E70" s="238"/>
      <c r="F70" s="165" t="s">
        <v>631</v>
      </c>
      <c r="G70" s="165"/>
    </row>
    <row r="71" spans="1:7" ht="20.45" customHeight="1">
      <c r="A71" s="238"/>
      <c r="B71" s="238">
        <v>2</v>
      </c>
      <c r="C71" s="238"/>
      <c r="D71" s="238"/>
      <c r="E71" s="238"/>
      <c r="F71" s="165" t="s">
        <v>549</v>
      </c>
      <c r="G71" s="165"/>
    </row>
    <row r="72" spans="1:7" ht="20.45" customHeight="1">
      <c r="A72" s="238"/>
      <c r="B72" s="238"/>
      <c r="C72" s="238">
        <v>1</v>
      </c>
      <c r="D72" s="238"/>
      <c r="E72" s="238"/>
      <c r="F72" s="165" t="s">
        <v>620</v>
      </c>
      <c r="G72" s="165"/>
    </row>
    <row r="73" spans="1:7" ht="20.45" customHeight="1">
      <c r="A73" s="238"/>
      <c r="B73" s="238"/>
      <c r="C73" s="238"/>
      <c r="D73" s="238">
        <v>1</v>
      </c>
      <c r="E73" s="238"/>
      <c r="F73" s="165" t="s">
        <v>632</v>
      </c>
      <c r="G73" s="165"/>
    </row>
    <row r="74" spans="1:7" ht="59.25" customHeight="1">
      <c r="A74" s="238"/>
      <c r="B74" s="238"/>
      <c r="C74" s="238"/>
      <c r="D74" s="238"/>
      <c r="E74" s="238">
        <v>203</v>
      </c>
      <c r="F74" s="165" t="s">
        <v>633</v>
      </c>
      <c r="G74" s="165" t="s">
        <v>655</v>
      </c>
    </row>
    <row r="75" spans="1:7" ht="44.25" customHeight="1">
      <c r="A75" s="238"/>
      <c r="B75" s="238"/>
      <c r="C75" s="238"/>
      <c r="D75" s="238">
        <v>3</v>
      </c>
      <c r="E75" s="238"/>
      <c r="F75" s="165" t="s">
        <v>635</v>
      </c>
      <c r="G75" s="165"/>
    </row>
    <row r="76" spans="1:7" ht="80.25" customHeight="1">
      <c r="A76" s="238"/>
      <c r="B76" s="238"/>
      <c r="C76" s="238"/>
      <c r="D76" s="238"/>
      <c r="E76" s="238">
        <v>206</v>
      </c>
      <c r="F76" s="165" t="s">
        <v>636</v>
      </c>
      <c r="G76" s="165" t="s">
        <v>656</v>
      </c>
    </row>
    <row r="77" spans="1:7" ht="44.25" customHeight="1">
      <c r="A77" s="238"/>
      <c r="B77" s="238"/>
      <c r="C77" s="238"/>
      <c r="D77" s="238">
        <v>5</v>
      </c>
      <c r="E77" s="238"/>
      <c r="F77" s="165" t="s">
        <v>638</v>
      </c>
      <c r="G77" s="165"/>
    </row>
    <row r="78" spans="1:7" ht="44.25" customHeight="1">
      <c r="A78" s="238"/>
      <c r="B78" s="238"/>
      <c r="C78" s="238"/>
      <c r="D78" s="238"/>
      <c r="E78" s="238">
        <v>207</v>
      </c>
      <c r="F78" s="165" t="s">
        <v>639</v>
      </c>
      <c r="G78" s="165" t="s">
        <v>657</v>
      </c>
    </row>
    <row r="79" spans="1:7" ht="53.25" customHeight="1">
      <c r="A79" s="238"/>
      <c r="B79" s="238"/>
      <c r="C79" s="238"/>
      <c r="D79" s="238"/>
      <c r="E79" s="238">
        <v>208</v>
      </c>
      <c r="F79" s="165" t="s">
        <v>640</v>
      </c>
      <c r="G79" s="165" t="s">
        <v>658</v>
      </c>
    </row>
    <row r="80" spans="1:7" ht="20.45" customHeight="1">
      <c r="A80" s="238"/>
      <c r="B80" s="238"/>
      <c r="C80" s="238">
        <v>2</v>
      </c>
      <c r="D80" s="238"/>
      <c r="E80" s="238"/>
      <c r="F80" s="165" t="s">
        <v>555</v>
      </c>
      <c r="G80" s="165"/>
    </row>
    <row r="81" spans="1:7" ht="20.45" customHeight="1">
      <c r="A81" s="238"/>
      <c r="B81" s="238"/>
      <c r="C81" s="238"/>
      <c r="D81" s="238">
        <v>1</v>
      </c>
      <c r="E81" s="238"/>
      <c r="F81" s="165" t="s">
        <v>556</v>
      </c>
      <c r="G81" s="165"/>
    </row>
    <row r="82" spans="1:7" s="348" customFormat="1" ht="58.5" customHeight="1">
      <c r="A82" s="347"/>
      <c r="B82" s="347"/>
      <c r="C82" s="347"/>
      <c r="D82" s="347"/>
      <c r="E82" s="347">
        <v>211</v>
      </c>
      <c r="F82" s="165" t="s">
        <v>642</v>
      </c>
      <c r="G82" s="165" t="s">
        <v>659</v>
      </c>
    </row>
    <row r="83" spans="1:7" s="338" customFormat="1" ht="58.5" customHeight="1">
      <c r="A83" s="238"/>
      <c r="B83" s="238"/>
      <c r="C83" s="238"/>
      <c r="D83" s="238"/>
      <c r="E83" s="238">
        <v>216</v>
      </c>
      <c r="F83" s="165" t="s">
        <v>643</v>
      </c>
      <c r="G83" s="165" t="s">
        <v>660</v>
      </c>
    </row>
    <row r="84" spans="1:7" s="338" customFormat="1" ht="58.5" customHeight="1">
      <c r="A84" s="238"/>
      <c r="B84" s="238"/>
      <c r="C84" s="238"/>
      <c r="D84" s="238"/>
      <c r="E84" s="238">
        <v>217</v>
      </c>
      <c r="F84" s="165" t="s">
        <v>644</v>
      </c>
      <c r="G84" s="165" t="s">
        <v>674</v>
      </c>
    </row>
    <row r="85" spans="1:7" s="338" customFormat="1" ht="72" customHeight="1">
      <c r="A85" s="238"/>
      <c r="B85" s="238"/>
      <c r="C85" s="238"/>
      <c r="D85" s="238"/>
      <c r="E85" s="238">
        <v>218</v>
      </c>
      <c r="F85" s="165" t="s">
        <v>573</v>
      </c>
      <c r="G85" s="165" t="s">
        <v>678</v>
      </c>
    </row>
    <row r="86" spans="1:7" s="338" customFormat="1" ht="76.5" customHeight="1">
      <c r="A86" s="238"/>
      <c r="B86" s="238"/>
      <c r="C86" s="238"/>
      <c r="D86" s="238"/>
      <c r="E86" s="238">
        <v>219</v>
      </c>
      <c r="F86" s="165" t="s">
        <v>557</v>
      </c>
      <c r="G86" s="165" t="s">
        <v>679</v>
      </c>
    </row>
    <row r="87" spans="1:7" s="338" customFormat="1" ht="43.5" customHeight="1">
      <c r="A87" s="238"/>
      <c r="B87" s="238"/>
      <c r="C87" s="238"/>
      <c r="D87" s="238"/>
      <c r="E87" s="238">
        <v>220</v>
      </c>
      <c r="F87" s="165" t="s">
        <v>645</v>
      </c>
      <c r="G87" s="165" t="s">
        <v>674</v>
      </c>
    </row>
    <row r="88" spans="1:7" ht="20.45" customHeight="1">
      <c r="A88" s="238"/>
      <c r="B88" s="238"/>
      <c r="C88" s="238"/>
      <c r="D88" s="238">
        <v>3</v>
      </c>
      <c r="E88" s="238"/>
      <c r="F88" s="165" t="s">
        <v>577</v>
      </c>
      <c r="G88" s="335"/>
    </row>
    <row r="89" spans="1:7" ht="63" customHeight="1">
      <c r="A89" s="238"/>
      <c r="B89" s="238"/>
      <c r="C89" s="238"/>
      <c r="D89" s="238"/>
      <c r="E89" s="238">
        <v>222</v>
      </c>
      <c r="F89" s="165" t="s">
        <v>575</v>
      </c>
      <c r="G89" s="165" t="s">
        <v>677</v>
      </c>
    </row>
    <row r="90" spans="1:7" ht="27" customHeight="1">
      <c r="A90" s="238"/>
      <c r="B90" s="238"/>
      <c r="C90" s="238"/>
      <c r="D90" s="238">
        <v>4</v>
      </c>
      <c r="E90" s="238"/>
      <c r="F90" s="165" t="s">
        <v>646</v>
      </c>
      <c r="G90" s="335"/>
    </row>
    <row r="91" spans="1:7" ht="33" customHeight="1">
      <c r="A91" s="238"/>
      <c r="B91" s="238"/>
      <c r="C91" s="238"/>
      <c r="D91" s="238"/>
      <c r="E91" s="238">
        <v>223</v>
      </c>
      <c r="F91" s="165" t="s">
        <v>646</v>
      </c>
      <c r="G91" s="165" t="s">
        <v>661</v>
      </c>
    </row>
    <row r="92" spans="1:7" ht="26.25" customHeight="1">
      <c r="A92" s="238"/>
      <c r="B92" s="238"/>
      <c r="C92" s="238"/>
      <c r="D92" s="238">
        <v>6</v>
      </c>
      <c r="E92" s="238"/>
      <c r="F92" s="165" t="s">
        <v>597</v>
      </c>
      <c r="G92" s="165"/>
    </row>
    <row r="93" spans="1:7" ht="43.5" customHeight="1">
      <c r="A93" s="238"/>
      <c r="B93" s="238"/>
      <c r="C93" s="238"/>
      <c r="D93" s="238"/>
      <c r="E93" s="238">
        <v>225</v>
      </c>
      <c r="F93" s="165" t="s">
        <v>648</v>
      </c>
      <c r="G93" s="165" t="s">
        <v>671</v>
      </c>
    </row>
    <row r="94" spans="1:7" ht="39" customHeight="1">
      <c r="A94" s="238">
        <v>5</v>
      </c>
      <c r="B94" s="238"/>
      <c r="C94" s="238"/>
      <c r="D94" s="238"/>
      <c r="E94" s="238"/>
      <c r="F94" s="165" t="s">
        <v>539</v>
      </c>
      <c r="G94" s="165"/>
    </row>
    <row r="95" spans="1:7" ht="20.45" customHeight="1">
      <c r="A95" s="238"/>
      <c r="B95" s="238">
        <v>1</v>
      </c>
      <c r="C95" s="238"/>
      <c r="D95" s="238"/>
      <c r="E95" s="238"/>
      <c r="F95" s="165" t="s">
        <v>535</v>
      </c>
      <c r="G95" s="165"/>
    </row>
    <row r="96" spans="1:7" ht="30.75" customHeight="1">
      <c r="A96" s="238"/>
      <c r="B96" s="238"/>
      <c r="C96" s="238">
        <v>3</v>
      </c>
      <c r="D96" s="238"/>
      <c r="E96" s="238"/>
      <c r="F96" s="165" t="s">
        <v>540</v>
      </c>
      <c r="G96" s="165"/>
    </row>
    <row r="97" spans="1:7" ht="20.45" customHeight="1">
      <c r="A97" s="238"/>
      <c r="B97" s="238"/>
      <c r="C97" s="238"/>
      <c r="D97" s="238">
        <v>1</v>
      </c>
      <c r="E97" s="238"/>
      <c r="F97" s="165" t="s">
        <v>541</v>
      </c>
      <c r="G97" s="165"/>
    </row>
    <row r="98" spans="1:7" ht="41.25" customHeight="1">
      <c r="A98" s="238"/>
      <c r="B98" s="238"/>
      <c r="C98" s="238"/>
      <c r="D98" s="238"/>
      <c r="E98" s="238">
        <v>204</v>
      </c>
      <c r="F98" s="165" t="s">
        <v>542</v>
      </c>
      <c r="G98" s="165" t="s">
        <v>673</v>
      </c>
    </row>
    <row r="99" spans="1:7" ht="20.45" customHeight="1">
      <c r="A99" s="238"/>
      <c r="B99" s="238"/>
      <c r="C99" s="238">
        <v>8</v>
      </c>
      <c r="D99" s="238"/>
      <c r="E99" s="238"/>
      <c r="F99" s="165" t="s">
        <v>544</v>
      </c>
      <c r="G99" s="165"/>
    </row>
    <row r="100" spans="1:7" ht="22.5" customHeight="1">
      <c r="A100" s="238"/>
      <c r="B100" s="238"/>
      <c r="C100" s="238"/>
      <c r="D100" s="238">
        <v>5</v>
      </c>
      <c r="E100" s="238"/>
      <c r="F100" s="165" t="s">
        <v>545</v>
      </c>
      <c r="G100" s="165"/>
    </row>
    <row r="101" spans="1:7" ht="30" customHeight="1">
      <c r="A101" s="238"/>
      <c r="B101" s="238"/>
      <c r="C101" s="238"/>
      <c r="D101" s="238"/>
      <c r="E101" s="238">
        <v>201</v>
      </c>
      <c r="F101" s="165" t="s">
        <v>546</v>
      </c>
      <c r="G101" s="165" t="s">
        <v>654</v>
      </c>
    </row>
    <row r="102" spans="1:7" s="339" customFormat="1" ht="15" customHeight="1">
      <c r="A102" s="330"/>
      <c r="B102" s="330"/>
      <c r="C102" s="330"/>
      <c r="D102" s="330"/>
      <c r="E102" s="330"/>
      <c r="F102" s="330"/>
      <c r="G102" s="330"/>
    </row>
    <row r="103" spans="1:7">
      <c r="B103" s="340"/>
      <c r="C103" s="340"/>
    </row>
    <row r="104" spans="1:7">
      <c r="B104" s="341"/>
      <c r="C104" s="341"/>
      <c r="F104" s="342"/>
      <c r="G104" s="343"/>
    </row>
    <row r="105" spans="1:7">
      <c r="B105" s="344"/>
      <c r="C105" s="344"/>
      <c r="F105" s="345"/>
      <c r="G105" s="346"/>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sheetPr codeName="Hoja6"/>
  <dimension ref="A1:U29"/>
  <sheetViews>
    <sheetView showGridLines="0" zoomScaleNormal="100" zoomScaleSheetLayoutView="70" workbookViewId="0">
      <selection activeCell="A4" sqref="A4:U4"/>
    </sheetView>
  </sheetViews>
  <sheetFormatPr baseColWidth="10" defaultColWidth="11.42578125" defaultRowHeight="13.5"/>
  <cols>
    <col min="1" max="1" width="3.85546875" style="43" customWidth="1"/>
    <col min="2" max="4" width="3.140625" style="43" customWidth="1"/>
    <col min="5" max="5" width="4" style="43" customWidth="1"/>
    <col min="6" max="6" width="29.140625" style="43" customWidth="1"/>
    <col min="7" max="7" width="9.140625" style="43" customWidth="1"/>
    <col min="8" max="8" width="10.140625" style="43" customWidth="1"/>
    <col min="9" max="9" width="12.7109375" style="43" customWidth="1"/>
    <col min="10" max="10" width="11.7109375" style="43" customWidth="1"/>
    <col min="11" max="12" width="6.7109375" style="43" customWidth="1"/>
    <col min="13" max="13" width="17.5703125" style="43" customWidth="1"/>
    <col min="14" max="14" width="18.7109375" style="43" customWidth="1"/>
    <col min="15" max="15" width="17" style="43" customWidth="1"/>
    <col min="16" max="16" width="17.140625" style="43" customWidth="1"/>
    <col min="17" max="17" width="18" style="43" customWidth="1"/>
    <col min="18" max="21" width="6.7109375" style="43" customWidth="1"/>
    <col min="22" max="16384" width="11.42578125" style="43"/>
  </cols>
  <sheetData>
    <row r="1" spans="1:21" ht="25.15" customHeight="1">
      <c r="A1" s="432" t="s">
        <v>95</v>
      </c>
      <c r="B1" s="433"/>
      <c r="C1" s="433"/>
      <c r="D1" s="433"/>
      <c r="E1" s="433"/>
      <c r="F1" s="433"/>
      <c r="G1" s="433"/>
      <c r="H1" s="433"/>
      <c r="I1" s="433"/>
      <c r="J1" s="433"/>
      <c r="K1" s="433"/>
      <c r="L1" s="433"/>
      <c r="M1" s="433"/>
      <c r="N1" s="433"/>
      <c r="O1" s="433"/>
      <c r="P1" s="433"/>
      <c r="Q1" s="433"/>
      <c r="R1" s="433"/>
      <c r="S1" s="433"/>
      <c r="T1" s="433"/>
      <c r="U1" s="434"/>
    </row>
    <row r="2" spans="1:21" ht="40.5" customHeight="1">
      <c r="A2" s="435" t="s">
        <v>564</v>
      </c>
      <c r="B2" s="436"/>
      <c r="C2" s="436"/>
      <c r="D2" s="436"/>
      <c r="E2" s="436"/>
      <c r="F2" s="436"/>
      <c r="G2" s="436"/>
      <c r="H2" s="436"/>
      <c r="I2" s="436"/>
      <c r="J2" s="436"/>
      <c r="K2" s="436"/>
      <c r="L2" s="436"/>
      <c r="M2" s="436"/>
      <c r="N2" s="436"/>
      <c r="O2" s="436"/>
      <c r="P2" s="436"/>
      <c r="Q2" s="436"/>
      <c r="R2" s="436"/>
      <c r="S2" s="436"/>
      <c r="T2" s="436"/>
      <c r="U2" s="437"/>
    </row>
    <row r="3" spans="1:21" ht="6" customHeight="1">
      <c r="U3" s="108"/>
    </row>
    <row r="4" spans="1:21" ht="20.100000000000001" customHeight="1">
      <c r="A4" s="410" t="s">
        <v>167</v>
      </c>
      <c r="B4" s="441"/>
      <c r="C4" s="441"/>
      <c r="D4" s="441"/>
      <c r="E4" s="441"/>
      <c r="F4" s="441"/>
      <c r="G4" s="441"/>
      <c r="H4" s="441"/>
      <c r="I4" s="441"/>
      <c r="J4" s="441"/>
      <c r="K4" s="441"/>
      <c r="L4" s="441"/>
      <c r="M4" s="441"/>
      <c r="N4" s="441"/>
      <c r="O4" s="441"/>
      <c r="P4" s="441"/>
      <c r="Q4" s="441"/>
      <c r="R4" s="441"/>
      <c r="S4" s="441"/>
      <c r="T4" s="441"/>
      <c r="U4" s="442"/>
    </row>
    <row r="5" spans="1:21" ht="20.100000000000001" customHeight="1">
      <c r="A5" s="443" t="s">
        <v>168</v>
      </c>
      <c r="B5" s="444"/>
      <c r="C5" s="444"/>
      <c r="D5" s="444"/>
      <c r="E5" s="444"/>
      <c r="F5" s="444"/>
      <c r="G5" s="444"/>
      <c r="H5" s="444"/>
      <c r="I5" s="444"/>
      <c r="J5" s="444"/>
      <c r="K5" s="444"/>
      <c r="L5" s="444"/>
      <c r="M5" s="444"/>
      <c r="N5" s="444"/>
      <c r="O5" s="444"/>
      <c r="P5" s="444"/>
      <c r="Q5" s="444"/>
      <c r="R5" s="444"/>
      <c r="S5" s="444"/>
      <c r="T5" s="444"/>
      <c r="U5" s="445"/>
    </row>
    <row r="6" spans="1:21" ht="15" customHeight="1">
      <c r="A6" s="446" t="s">
        <v>91</v>
      </c>
      <c r="B6" s="438" t="s">
        <v>42</v>
      </c>
      <c r="C6" s="438" t="s">
        <v>39</v>
      </c>
      <c r="D6" s="438" t="s">
        <v>40</v>
      </c>
      <c r="E6" s="438" t="s">
        <v>10</v>
      </c>
      <c r="F6" s="438" t="s">
        <v>11</v>
      </c>
      <c r="G6" s="438" t="s">
        <v>25</v>
      </c>
      <c r="H6" s="128" t="s">
        <v>13</v>
      </c>
      <c r="I6" s="128"/>
      <c r="J6" s="128"/>
      <c r="K6" s="128"/>
      <c r="L6" s="128"/>
      <c r="M6" s="128"/>
      <c r="N6" s="128"/>
      <c r="O6" s="128"/>
      <c r="P6" s="128"/>
      <c r="Q6" s="128"/>
      <c r="R6" s="128"/>
      <c r="S6" s="128"/>
      <c r="T6" s="128"/>
      <c r="U6" s="129"/>
    </row>
    <row r="7" spans="1:21" ht="15" customHeight="1">
      <c r="A7" s="447"/>
      <c r="B7" s="439"/>
      <c r="C7" s="439"/>
      <c r="D7" s="439"/>
      <c r="E7" s="439"/>
      <c r="F7" s="439"/>
      <c r="G7" s="439"/>
      <c r="H7" s="449" t="s">
        <v>12</v>
      </c>
      <c r="I7" s="450"/>
      <c r="J7" s="451"/>
      <c r="K7" s="452" t="s">
        <v>46</v>
      </c>
      <c r="L7" s="453"/>
      <c r="M7" s="449" t="s">
        <v>103</v>
      </c>
      <c r="N7" s="450"/>
      <c r="O7" s="450"/>
      <c r="P7" s="450"/>
      <c r="Q7" s="451"/>
      <c r="R7" s="454" t="s">
        <v>46</v>
      </c>
      <c r="S7" s="455"/>
      <c r="T7" s="455"/>
      <c r="U7" s="456"/>
    </row>
    <row r="8" spans="1:21" ht="33" customHeight="1">
      <c r="A8" s="448"/>
      <c r="B8" s="440"/>
      <c r="C8" s="440"/>
      <c r="D8" s="440"/>
      <c r="E8" s="440"/>
      <c r="F8" s="440"/>
      <c r="G8" s="440"/>
      <c r="H8" s="130" t="s">
        <v>135</v>
      </c>
      <c r="I8" s="130" t="s">
        <v>142</v>
      </c>
      <c r="J8" s="130" t="s">
        <v>45</v>
      </c>
      <c r="K8" s="131" t="s">
        <v>47</v>
      </c>
      <c r="L8" s="131" t="s">
        <v>48</v>
      </c>
      <c r="M8" s="130" t="s">
        <v>130</v>
      </c>
      <c r="N8" s="130" t="s">
        <v>129</v>
      </c>
      <c r="O8" s="130" t="s">
        <v>49</v>
      </c>
      <c r="P8" s="130" t="s">
        <v>50</v>
      </c>
      <c r="Q8" s="130" t="s">
        <v>119</v>
      </c>
      <c r="R8" s="131" t="s">
        <v>121</v>
      </c>
      <c r="S8" s="131" t="s">
        <v>122</v>
      </c>
      <c r="T8" s="131" t="s">
        <v>123</v>
      </c>
      <c r="U8" s="131" t="s">
        <v>124</v>
      </c>
    </row>
    <row r="9" spans="1:21" s="95" customFormat="1" ht="31.5" customHeight="1">
      <c r="A9" s="238">
        <v>2</v>
      </c>
      <c r="B9" s="238"/>
      <c r="C9" s="238"/>
      <c r="D9" s="238"/>
      <c r="E9" s="238"/>
      <c r="F9" s="165" t="s">
        <v>534</v>
      </c>
      <c r="G9" s="184"/>
      <c r="H9" s="184"/>
      <c r="I9" s="239"/>
      <c r="J9" s="239"/>
      <c r="K9" s="239"/>
      <c r="L9" s="239"/>
      <c r="M9" s="240">
        <v>67376162</v>
      </c>
      <c r="N9" s="240">
        <v>67376162</v>
      </c>
      <c r="O9" s="240">
        <v>47638320</v>
      </c>
      <c r="P9" s="240">
        <v>47638320</v>
      </c>
      <c r="Q9" s="240">
        <v>47638320</v>
      </c>
      <c r="R9" s="241"/>
      <c r="S9" s="241"/>
      <c r="T9" s="241"/>
      <c r="U9" s="241"/>
    </row>
    <row r="10" spans="1:21" s="95" customFormat="1" ht="24.75" customHeight="1">
      <c r="A10" s="238"/>
      <c r="B10" s="238">
        <v>1</v>
      </c>
      <c r="C10" s="238"/>
      <c r="D10" s="238"/>
      <c r="E10" s="238"/>
      <c r="F10" s="165" t="s">
        <v>535</v>
      </c>
      <c r="G10" s="184"/>
      <c r="H10" s="184"/>
      <c r="I10" s="239"/>
      <c r="J10" s="239"/>
      <c r="K10" s="239"/>
      <c r="L10" s="239"/>
      <c r="M10" s="240">
        <v>67376162</v>
      </c>
      <c r="N10" s="240">
        <v>67376162</v>
      </c>
      <c r="O10" s="240">
        <v>47638320</v>
      </c>
      <c r="P10" s="240">
        <v>47638320</v>
      </c>
      <c r="Q10" s="240">
        <v>47638320</v>
      </c>
      <c r="R10" s="241"/>
      <c r="S10" s="241"/>
      <c r="T10" s="241"/>
      <c r="U10" s="241"/>
    </row>
    <row r="11" spans="1:21" s="95" customFormat="1" ht="24" customHeight="1">
      <c r="A11" s="238"/>
      <c r="B11" s="238"/>
      <c r="C11" s="238">
        <v>7</v>
      </c>
      <c r="D11" s="238"/>
      <c r="E11" s="238"/>
      <c r="F11" s="165" t="s">
        <v>536</v>
      </c>
      <c r="G11" s="184"/>
      <c r="H11" s="184"/>
      <c r="I11" s="242"/>
      <c r="J11" s="242"/>
      <c r="K11" s="242"/>
      <c r="L11" s="243"/>
      <c r="M11" s="240">
        <v>67376162</v>
      </c>
      <c r="N11" s="240">
        <v>67376162</v>
      </c>
      <c r="O11" s="240">
        <v>47638320</v>
      </c>
      <c r="P11" s="240">
        <v>47638320</v>
      </c>
      <c r="Q11" s="240">
        <v>47638320</v>
      </c>
      <c r="R11" s="161"/>
      <c r="S11" s="161"/>
      <c r="T11" s="161"/>
      <c r="U11" s="161"/>
    </row>
    <row r="12" spans="1:21" s="95" customFormat="1" ht="28.5" customHeight="1">
      <c r="A12" s="238"/>
      <c r="B12" s="238"/>
      <c r="C12" s="238"/>
      <c r="D12" s="238">
        <v>1</v>
      </c>
      <c r="E12" s="238"/>
      <c r="F12" s="165" t="s">
        <v>537</v>
      </c>
      <c r="G12" s="184"/>
      <c r="H12" s="184"/>
      <c r="I12" s="243"/>
      <c r="J12" s="243"/>
      <c r="K12" s="243"/>
      <c r="L12" s="244"/>
      <c r="M12" s="240">
        <v>67376162</v>
      </c>
      <c r="N12" s="240">
        <v>67376162</v>
      </c>
      <c r="O12" s="240">
        <v>47638320</v>
      </c>
      <c r="P12" s="240">
        <v>47638320</v>
      </c>
      <c r="Q12" s="240">
        <v>47638320</v>
      </c>
      <c r="R12" s="161"/>
      <c r="S12" s="161"/>
      <c r="T12" s="161"/>
      <c r="U12" s="161"/>
    </row>
    <row r="13" spans="1:21" s="95" customFormat="1" ht="32.25" customHeight="1">
      <c r="A13" s="245"/>
      <c r="B13" s="245"/>
      <c r="C13" s="245"/>
      <c r="D13" s="245"/>
      <c r="E13" s="245">
        <v>203</v>
      </c>
      <c r="F13" s="246" t="s">
        <v>538</v>
      </c>
      <c r="G13" s="247" t="s">
        <v>537</v>
      </c>
      <c r="H13" s="248">
        <v>218</v>
      </c>
      <c r="I13" s="248">
        <v>177</v>
      </c>
      <c r="J13" s="248">
        <v>177</v>
      </c>
      <c r="K13" s="249">
        <f>+J13/H13</f>
        <v>0.81192660550458717</v>
      </c>
      <c r="L13" s="249">
        <f>+J13/I13</f>
        <v>1</v>
      </c>
      <c r="M13" s="240">
        <v>67376162</v>
      </c>
      <c r="N13" s="240">
        <v>67376162</v>
      </c>
      <c r="O13" s="240">
        <v>47638320</v>
      </c>
      <c r="P13" s="240">
        <v>47638320</v>
      </c>
      <c r="Q13" s="240">
        <v>47638320</v>
      </c>
      <c r="R13" s="249">
        <f>+O13/M13</f>
        <v>0.70705006913275947</v>
      </c>
      <c r="S13" s="249">
        <f>+O13/N13</f>
        <v>0.70705006913275947</v>
      </c>
      <c r="T13" s="249">
        <f>+P13/M13</f>
        <v>0.70705006913275947</v>
      </c>
      <c r="U13" s="249">
        <f>+P13/N13</f>
        <v>0.70705006913275947</v>
      </c>
    </row>
    <row r="14" spans="1:21" s="95" customFormat="1" ht="15" customHeight="1">
      <c r="A14" s="250"/>
      <c r="B14" s="251"/>
      <c r="C14" s="251"/>
      <c r="D14" s="251"/>
      <c r="E14" s="251"/>
      <c r="F14" s="251"/>
      <c r="G14" s="251"/>
      <c r="H14" s="252"/>
      <c r="I14" s="252"/>
      <c r="J14" s="252"/>
      <c r="K14" s="252"/>
      <c r="L14" s="252"/>
      <c r="M14" s="253"/>
      <c r="N14" s="253"/>
      <c r="O14" s="253"/>
      <c r="P14" s="253"/>
      <c r="Q14" s="253"/>
      <c r="R14" s="254"/>
      <c r="S14" s="254"/>
      <c r="T14" s="254"/>
      <c r="U14" s="254"/>
    </row>
    <row r="15" spans="1:21" s="95" customFormat="1" ht="46.5" customHeight="1">
      <c r="A15" s="238">
        <v>5</v>
      </c>
      <c r="B15" s="238"/>
      <c r="C15" s="238"/>
      <c r="D15" s="238"/>
      <c r="E15" s="238"/>
      <c r="F15" s="165" t="s">
        <v>539</v>
      </c>
      <c r="G15" s="184"/>
      <c r="H15" s="184"/>
      <c r="I15" s="239"/>
      <c r="J15" s="239"/>
      <c r="K15" s="239"/>
      <c r="L15" s="239"/>
      <c r="M15" s="255">
        <f>+M16</f>
        <v>174163642</v>
      </c>
      <c r="N15" s="255">
        <f>+N16</f>
        <v>174163642</v>
      </c>
      <c r="O15" s="255">
        <f>+O16</f>
        <v>112779209.97999999</v>
      </c>
      <c r="P15" s="255">
        <f>+P16</f>
        <v>112779209.97999999</v>
      </c>
      <c r="Q15" s="255">
        <f>+Q16</f>
        <v>112779209.97999999</v>
      </c>
      <c r="R15" s="241"/>
      <c r="S15" s="241"/>
      <c r="T15" s="241"/>
      <c r="U15" s="241"/>
    </row>
    <row r="16" spans="1:21" s="95" customFormat="1" ht="27.75" customHeight="1">
      <c r="A16" s="238"/>
      <c r="B16" s="238">
        <v>1</v>
      </c>
      <c r="C16" s="238"/>
      <c r="D16" s="238"/>
      <c r="E16" s="238"/>
      <c r="F16" s="165" t="s">
        <v>535</v>
      </c>
      <c r="G16" s="184"/>
      <c r="H16" s="184"/>
      <c r="I16" s="239"/>
      <c r="J16" s="239"/>
      <c r="K16" s="239"/>
      <c r="L16" s="239"/>
      <c r="M16" s="240">
        <f>+M17+M20</f>
        <v>174163642</v>
      </c>
      <c r="N16" s="240">
        <f>+N17+N20</f>
        <v>174163642</v>
      </c>
      <c r="O16" s="240">
        <f>+O17+O20</f>
        <v>112779209.97999999</v>
      </c>
      <c r="P16" s="240">
        <f>+P17+P20</f>
        <v>112779209.97999999</v>
      </c>
      <c r="Q16" s="240">
        <f>+Q17+Q20</f>
        <v>112779209.97999999</v>
      </c>
      <c r="R16" s="241"/>
      <c r="S16" s="241"/>
      <c r="T16" s="241"/>
      <c r="U16" s="241"/>
    </row>
    <row r="17" spans="1:21" s="95" customFormat="1" ht="27.75" customHeight="1">
      <c r="A17" s="238"/>
      <c r="B17" s="238"/>
      <c r="C17" s="238">
        <v>3</v>
      </c>
      <c r="D17" s="238"/>
      <c r="E17" s="238"/>
      <c r="F17" s="165" t="s">
        <v>540</v>
      </c>
      <c r="G17" s="184"/>
      <c r="H17" s="184"/>
      <c r="I17" s="242"/>
      <c r="J17" s="242"/>
      <c r="K17" s="242"/>
      <c r="L17" s="243"/>
      <c r="M17" s="240">
        <v>168041289</v>
      </c>
      <c r="N17" s="256">
        <v>168041289</v>
      </c>
      <c r="O17" s="256">
        <v>112779209.97999999</v>
      </c>
      <c r="P17" s="256">
        <v>112779209.97999999</v>
      </c>
      <c r="Q17" s="256">
        <v>112779209.97999999</v>
      </c>
      <c r="R17" s="161"/>
      <c r="S17" s="161"/>
      <c r="T17" s="161"/>
      <c r="U17" s="161"/>
    </row>
    <row r="18" spans="1:21" s="95" customFormat="1" ht="27.75" customHeight="1">
      <c r="A18" s="238"/>
      <c r="B18" s="238"/>
      <c r="C18" s="238"/>
      <c r="D18" s="238">
        <v>1</v>
      </c>
      <c r="E18" s="238"/>
      <c r="F18" s="165" t="s">
        <v>541</v>
      </c>
      <c r="G18" s="184"/>
      <c r="H18" s="184"/>
      <c r="I18" s="243"/>
      <c r="J18" s="243"/>
      <c r="K18" s="243"/>
      <c r="L18" s="244"/>
      <c r="M18" s="240">
        <v>168041289</v>
      </c>
      <c r="N18" s="256">
        <v>168041289</v>
      </c>
      <c r="O18" s="256">
        <v>112779209.97999999</v>
      </c>
      <c r="P18" s="256">
        <v>112779209.97999999</v>
      </c>
      <c r="Q18" s="256">
        <v>112779209.97999999</v>
      </c>
      <c r="R18" s="161"/>
      <c r="S18" s="161"/>
      <c r="T18" s="161"/>
      <c r="U18" s="161"/>
    </row>
    <row r="19" spans="1:21" s="95" customFormat="1" ht="26.25" customHeight="1">
      <c r="A19" s="238"/>
      <c r="B19" s="238"/>
      <c r="C19" s="238"/>
      <c r="D19" s="238"/>
      <c r="E19" s="238">
        <v>204</v>
      </c>
      <c r="F19" s="165" t="s">
        <v>542</v>
      </c>
      <c r="G19" s="184" t="s">
        <v>543</v>
      </c>
      <c r="H19" s="184">
        <v>1</v>
      </c>
      <c r="I19" s="239">
        <v>1</v>
      </c>
      <c r="J19" s="239">
        <v>1</v>
      </c>
      <c r="K19" s="249">
        <f>+J19/H19</f>
        <v>1</v>
      </c>
      <c r="L19" s="249">
        <f>+J19/I19</f>
        <v>1</v>
      </c>
      <c r="M19" s="240">
        <v>168041289</v>
      </c>
      <c r="N19" s="256">
        <v>168041289</v>
      </c>
      <c r="O19" s="256">
        <v>112779209.97999999</v>
      </c>
      <c r="P19" s="256">
        <v>112779209.97999999</v>
      </c>
      <c r="Q19" s="256">
        <v>112779209.97999999</v>
      </c>
      <c r="R19" s="241">
        <f>+O19/M19</f>
        <v>0.67113987670018405</v>
      </c>
      <c r="S19" s="241">
        <f>+O19/N19</f>
        <v>0.67113987670018405</v>
      </c>
      <c r="T19" s="241">
        <f>+P19/M19</f>
        <v>0.67113987670018405</v>
      </c>
      <c r="U19" s="241">
        <f>+P19/N19</f>
        <v>0.67113987670018405</v>
      </c>
    </row>
    <row r="20" spans="1:21" s="95" customFormat="1" ht="24.75" customHeight="1">
      <c r="A20" s="238"/>
      <c r="B20" s="238"/>
      <c r="C20" s="238">
        <v>8</v>
      </c>
      <c r="D20" s="238"/>
      <c r="E20" s="238"/>
      <c r="F20" s="165" t="s">
        <v>544</v>
      </c>
      <c r="G20" s="184"/>
      <c r="H20" s="257"/>
      <c r="I20" s="258"/>
      <c r="J20" s="258"/>
      <c r="K20" s="258"/>
      <c r="L20" s="258"/>
      <c r="M20" s="240">
        <v>6122353</v>
      </c>
      <c r="N20" s="240">
        <v>6122353</v>
      </c>
      <c r="O20" s="256">
        <v>0</v>
      </c>
      <c r="P20" s="256">
        <v>0</v>
      </c>
      <c r="Q20" s="256">
        <v>0</v>
      </c>
      <c r="R20" s="259"/>
      <c r="S20" s="259"/>
      <c r="T20" s="259"/>
      <c r="U20" s="259"/>
    </row>
    <row r="21" spans="1:21" s="95" customFormat="1" ht="24.75" customHeight="1">
      <c r="A21" s="238"/>
      <c r="B21" s="238"/>
      <c r="C21" s="238"/>
      <c r="D21" s="238">
        <v>5</v>
      </c>
      <c r="E21" s="238"/>
      <c r="F21" s="165" t="s">
        <v>545</v>
      </c>
      <c r="G21" s="184"/>
      <c r="H21" s="257"/>
      <c r="I21" s="258"/>
      <c r="J21" s="258"/>
      <c r="K21" s="258"/>
      <c r="L21" s="258"/>
      <c r="M21" s="240">
        <v>6122353</v>
      </c>
      <c r="N21" s="240">
        <v>6122353</v>
      </c>
      <c r="O21" s="256">
        <v>0</v>
      </c>
      <c r="P21" s="256">
        <v>0</v>
      </c>
      <c r="Q21" s="256">
        <v>0</v>
      </c>
      <c r="R21" s="259"/>
      <c r="S21" s="259"/>
      <c r="T21" s="259"/>
      <c r="U21" s="259"/>
    </row>
    <row r="22" spans="1:21" s="95" customFormat="1" ht="24.75" customHeight="1">
      <c r="A22" s="238"/>
      <c r="B22" s="238"/>
      <c r="C22" s="238"/>
      <c r="D22" s="238"/>
      <c r="E22" s="238">
        <v>201</v>
      </c>
      <c r="F22" s="165" t="s">
        <v>546</v>
      </c>
      <c r="G22" s="184" t="s">
        <v>547</v>
      </c>
      <c r="H22" s="184">
        <v>1</v>
      </c>
      <c r="I22" s="239">
        <v>0</v>
      </c>
      <c r="J22" s="239">
        <v>0</v>
      </c>
      <c r="K22" s="249">
        <f>+J22/H22</f>
        <v>0</v>
      </c>
      <c r="L22" s="249">
        <v>0</v>
      </c>
      <c r="M22" s="240">
        <v>6122353</v>
      </c>
      <c r="N22" s="240">
        <v>6122353</v>
      </c>
      <c r="O22" s="256">
        <v>0</v>
      </c>
      <c r="P22" s="256">
        <v>0</v>
      </c>
      <c r="Q22" s="256">
        <v>0</v>
      </c>
      <c r="R22" s="241">
        <f>+O22/M22</f>
        <v>0</v>
      </c>
      <c r="S22" s="241">
        <f>+O22/N22</f>
        <v>0</v>
      </c>
      <c r="T22" s="241">
        <f>+P22/M22</f>
        <v>0</v>
      </c>
      <c r="U22" s="241">
        <f>+P22/N22</f>
        <v>0</v>
      </c>
    </row>
    <row r="23" spans="1:21" s="95" customFormat="1" ht="15" customHeight="1">
      <c r="A23" s="257"/>
      <c r="B23" s="257"/>
      <c r="C23" s="257"/>
      <c r="D23" s="257"/>
      <c r="E23" s="257"/>
      <c r="F23" s="257"/>
      <c r="G23" s="257"/>
      <c r="H23" s="257"/>
      <c r="I23" s="258"/>
      <c r="J23" s="258"/>
      <c r="K23" s="258"/>
      <c r="L23" s="258"/>
      <c r="M23" s="260"/>
      <c r="N23" s="261"/>
      <c r="O23" s="261"/>
      <c r="P23" s="261"/>
      <c r="Q23" s="261"/>
      <c r="R23" s="259"/>
      <c r="S23" s="259"/>
      <c r="T23" s="259"/>
      <c r="U23" s="259"/>
    </row>
    <row r="24" spans="1:21" s="95" customFormat="1" ht="15" customHeight="1">
      <c r="A24" s="257"/>
      <c r="B24" s="257"/>
      <c r="C24" s="257"/>
      <c r="D24" s="257"/>
      <c r="E24" s="257"/>
      <c r="F24" s="257"/>
      <c r="G24" s="257"/>
      <c r="H24" s="257"/>
      <c r="I24" s="258"/>
      <c r="J24" s="258"/>
      <c r="K24" s="258"/>
      <c r="L24" s="258"/>
      <c r="M24" s="240"/>
      <c r="N24" s="240"/>
      <c r="O24" s="240"/>
      <c r="P24" s="240"/>
      <c r="Q24" s="240"/>
      <c r="R24" s="259"/>
      <c r="S24" s="259"/>
      <c r="T24" s="259"/>
      <c r="U24" s="259"/>
    </row>
    <row r="25" spans="1:21" s="95" customFormat="1" ht="15" customHeight="1">
      <c r="A25" s="257"/>
      <c r="B25" s="257"/>
      <c r="C25" s="257"/>
      <c r="D25" s="257"/>
      <c r="E25" s="257"/>
      <c r="F25" s="262" t="s">
        <v>120</v>
      </c>
      <c r="G25" s="257"/>
      <c r="H25" s="257"/>
      <c r="I25" s="258"/>
      <c r="J25" s="258"/>
      <c r="K25" s="258"/>
      <c r="L25" s="258"/>
      <c r="M25" s="240">
        <f>+M9+M15</f>
        <v>241539804</v>
      </c>
      <c r="N25" s="240">
        <f>+N9+N15</f>
        <v>241539804</v>
      </c>
      <c r="O25" s="240">
        <f>+O9+O15</f>
        <v>160417529.97999999</v>
      </c>
      <c r="P25" s="240">
        <f>+P9+P15</f>
        <v>160417529.97999999</v>
      </c>
      <c r="Q25" s="240">
        <f>+Q9+Q15</f>
        <v>160417529.97999999</v>
      </c>
      <c r="R25" s="259"/>
      <c r="S25" s="259"/>
      <c r="T25" s="259"/>
      <c r="U25" s="259"/>
    </row>
    <row r="26" spans="1:21" s="95" customFormat="1" ht="15" customHeight="1">
      <c r="A26" s="96"/>
      <c r="B26" s="96"/>
      <c r="C26" s="96"/>
      <c r="D26" s="96"/>
      <c r="E26" s="96"/>
      <c r="F26" s="96"/>
      <c r="G26" s="96"/>
      <c r="H26" s="96"/>
      <c r="I26" s="97"/>
      <c r="J26" s="97"/>
      <c r="K26" s="97"/>
      <c r="L26" s="97"/>
      <c r="M26" s="97"/>
      <c r="N26" s="98"/>
      <c r="O26" s="98"/>
      <c r="P26" s="98"/>
      <c r="Q26" s="98"/>
      <c r="R26" s="98"/>
      <c r="S26" s="98"/>
      <c r="T26" s="96"/>
      <c r="U26" s="99"/>
    </row>
    <row r="27" spans="1:21">
      <c r="A27" s="44"/>
      <c r="B27" s="90"/>
      <c r="C27" s="44"/>
      <c r="D27" s="44"/>
      <c r="F27" s="44"/>
    </row>
    <row r="28" spans="1:21">
      <c r="B28" s="45"/>
      <c r="C28" s="46"/>
      <c r="D28" s="46"/>
      <c r="N28" s="47"/>
      <c r="O28" s="47"/>
    </row>
    <row r="29" spans="1:21">
      <c r="B29" s="48"/>
      <c r="C29" s="48"/>
      <c r="D29" s="48"/>
      <c r="N29" s="49"/>
      <c r="O29" s="49"/>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sheetPr codeName="Hoja7"/>
  <dimension ref="A1:U24"/>
  <sheetViews>
    <sheetView showGridLines="0" zoomScaleNormal="100" zoomScaleSheetLayoutView="70" workbookViewId="0">
      <selection activeCell="J29" sqref="J29"/>
    </sheetView>
  </sheetViews>
  <sheetFormatPr baseColWidth="10" defaultColWidth="11.42578125" defaultRowHeight="13.5"/>
  <cols>
    <col min="1" max="1" width="3.85546875" style="43" customWidth="1"/>
    <col min="2" max="4" width="3.140625" style="43" customWidth="1"/>
    <col min="5" max="5" width="4" style="43" customWidth="1"/>
    <col min="6" max="6" width="27.5703125" style="43" customWidth="1"/>
    <col min="7" max="7" width="9.7109375" style="43" customWidth="1"/>
    <col min="8" max="8" width="10.140625" style="43" customWidth="1"/>
    <col min="9" max="9" width="12.7109375" style="43" customWidth="1"/>
    <col min="10" max="10" width="11.7109375" style="43" customWidth="1"/>
    <col min="11" max="12" width="6.7109375" style="43" customWidth="1"/>
    <col min="13" max="13" width="17.5703125" style="43" customWidth="1"/>
    <col min="14" max="14" width="18.7109375" style="43" customWidth="1"/>
    <col min="15" max="15" width="17" style="43" customWidth="1"/>
    <col min="16" max="16" width="18" style="43" customWidth="1"/>
    <col min="17" max="17" width="18.140625" style="43" customWidth="1"/>
    <col min="18" max="21" width="6.7109375" style="43" customWidth="1"/>
    <col min="22" max="16384" width="11.42578125" style="43"/>
  </cols>
  <sheetData>
    <row r="1" spans="1:21" ht="25.15" customHeight="1">
      <c r="A1" s="432" t="s">
        <v>95</v>
      </c>
      <c r="B1" s="433"/>
      <c r="C1" s="433"/>
      <c r="D1" s="433"/>
      <c r="E1" s="433"/>
      <c r="F1" s="433"/>
      <c r="G1" s="433"/>
      <c r="H1" s="433"/>
      <c r="I1" s="433"/>
      <c r="J1" s="433"/>
      <c r="K1" s="433"/>
      <c r="L1" s="433"/>
      <c r="M1" s="433"/>
      <c r="N1" s="433"/>
      <c r="O1" s="433"/>
      <c r="P1" s="433"/>
      <c r="Q1" s="433"/>
      <c r="R1" s="433"/>
      <c r="S1" s="433"/>
      <c r="T1" s="433"/>
      <c r="U1" s="434"/>
    </row>
    <row r="2" spans="1:21" ht="40.5" customHeight="1">
      <c r="A2" s="435" t="s">
        <v>513</v>
      </c>
      <c r="B2" s="436"/>
      <c r="C2" s="436"/>
      <c r="D2" s="436"/>
      <c r="E2" s="436"/>
      <c r="F2" s="436"/>
      <c r="G2" s="436"/>
      <c r="H2" s="436"/>
      <c r="I2" s="436"/>
      <c r="J2" s="436"/>
      <c r="K2" s="436"/>
      <c r="L2" s="436"/>
      <c r="M2" s="436"/>
      <c r="N2" s="436"/>
      <c r="O2" s="436"/>
      <c r="P2" s="436"/>
      <c r="Q2" s="436"/>
      <c r="R2" s="436"/>
      <c r="S2" s="436"/>
      <c r="T2" s="436"/>
      <c r="U2" s="437"/>
    </row>
    <row r="3" spans="1:21" ht="6" customHeight="1">
      <c r="U3" s="108"/>
    </row>
    <row r="4" spans="1:21" ht="20.100000000000001" customHeight="1">
      <c r="A4" s="410" t="s">
        <v>167</v>
      </c>
      <c r="B4" s="441"/>
      <c r="C4" s="441"/>
      <c r="D4" s="441"/>
      <c r="E4" s="441"/>
      <c r="F4" s="441"/>
      <c r="G4" s="441"/>
      <c r="H4" s="441"/>
      <c r="I4" s="441"/>
      <c r="J4" s="441"/>
      <c r="K4" s="441"/>
      <c r="L4" s="441"/>
      <c r="M4" s="441"/>
      <c r="N4" s="441"/>
      <c r="O4" s="441"/>
      <c r="P4" s="441"/>
      <c r="Q4" s="441"/>
      <c r="R4" s="441"/>
      <c r="S4" s="441"/>
      <c r="T4" s="441"/>
      <c r="U4" s="442"/>
    </row>
    <row r="5" spans="1:21" ht="20.100000000000001" customHeight="1">
      <c r="A5" s="443" t="s">
        <v>168</v>
      </c>
      <c r="B5" s="444"/>
      <c r="C5" s="444"/>
      <c r="D5" s="444"/>
      <c r="E5" s="444"/>
      <c r="F5" s="444"/>
      <c r="G5" s="444"/>
      <c r="H5" s="444"/>
      <c r="I5" s="444"/>
      <c r="J5" s="444"/>
      <c r="K5" s="444"/>
      <c r="L5" s="444"/>
      <c r="M5" s="444"/>
      <c r="N5" s="444"/>
      <c r="O5" s="444"/>
      <c r="P5" s="444"/>
      <c r="Q5" s="444"/>
      <c r="R5" s="444"/>
      <c r="S5" s="444"/>
      <c r="T5" s="444"/>
      <c r="U5" s="445"/>
    </row>
    <row r="6" spans="1:21" ht="15" customHeight="1">
      <c r="A6" s="446" t="s">
        <v>91</v>
      </c>
      <c r="B6" s="438" t="s">
        <v>42</v>
      </c>
      <c r="C6" s="438" t="s">
        <v>39</v>
      </c>
      <c r="D6" s="438" t="s">
        <v>40</v>
      </c>
      <c r="E6" s="438" t="s">
        <v>10</v>
      </c>
      <c r="F6" s="438" t="s">
        <v>11</v>
      </c>
      <c r="G6" s="438" t="s">
        <v>25</v>
      </c>
      <c r="H6" s="128" t="s">
        <v>13</v>
      </c>
      <c r="I6" s="128"/>
      <c r="J6" s="128"/>
      <c r="K6" s="128"/>
      <c r="L6" s="128"/>
      <c r="M6" s="128"/>
      <c r="N6" s="128"/>
      <c r="O6" s="128"/>
      <c r="P6" s="128"/>
      <c r="Q6" s="128"/>
      <c r="R6" s="128"/>
      <c r="S6" s="128"/>
      <c r="T6" s="128"/>
      <c r="U6" s="129"/>
    </row>
    <row r="7" spans="1:21" ht="15" customHeight="1">
      <c r="A7" s="447"/>
      <c r="B7" s="439"/>
      <c r="C7" s="439"/>
      <c r="D7" s="439"/>
      <c r="E7" s="439"/>
      <c r="F7" s="439"/>
      <c r="G7" s="439"/>
      <c r="H7" s="449" t="s">
        <v>12</v>
      </c>
      <c r="I7" s="450"/>
      <c r="J7" s="451"/>
      <c r="K7" s="452" t="s">
        <v>46</v>
      </c>
      <c r="L7" s="453"/>
      <c r="M7" s="449" t="s">
        <v>103</v>
      </c>
      <c r="N7" s="450"/>
      <c r="O7" s="450"/>
      <c r="P7" s="450"/>
      <c r="Q7" s="451"/>
      <c r="R7" s="454" t="s">
        <v>46</v>
      </c>
      <c r="S7" s="455"/>
      <c r="T7" s="455"/>
      <c r="U7" s="456"/>
    </row>
    <row r="8" spans="1:21" ht="33" customHeight="1">
      <c r="A8" s="448"/>
      <c r="B8" s="440"/>
      <c r="C8" s="440"/>
      <c r="D8" s="440"/>
      <c r="E8" s="440"/>
      <c r="F8" s="440"/>
      <c r="G8" s="440"/>
      <c r="H8" s="130" t="s">
        <v>135</v>
      </c>
      <c r="I8" s="130" t="s">
        <v>142</v>
      </c>
      <c r="J8" s="130" t="s">
        <v>45</v>
      </c>
      <c r="K8" s="131" t="s">
        <v>47</v>
      </c>
      <c r="L8" s="131" t="s">
        <v>48</v>
      </c>
      <c r="M8" s="130" t="s">
        <v>130</v>
      </c>
      <c r="N8" s="130" t="s">
        <v>129</v>
      </c>
      <c r="O8" s="130" t="s">
        <v>49</v>
      </c>
      <c r="P8" s="130" t="s">
        <v>50</v>
      </c>
      <c r="Q8" s="130" t="s">
        <v>119</v>
      </c>
      <c r="R8" s="131" t="s">
        <v>121</v>
      </c>
      <c r="S8" s="131" t="s">
        <v>122</v>
      </c>
      <c r="T8" s="131" t="s">
        <v>123</v>
      </c>
      <c r="U8" s="131" t="s">
        <v>124</v>
      </c>
    </row>
    <row r="9" spans="1:21" s="95" customFormat="1" ht="40.5" customHeight="1">
      <c r="A9" s="263">
        <v>1</v>
      </c>
      <c r="B9" s="238"/>
      <c r="C9" s="238"/>
      <c r="D9" s="238"/>
      <c r="E9" s="238"/>
      <c r="F9" s="165" t="s">
        <v>548</v>
      </c>
      <c r="G9" s="264"/>
      <c r="H9" s="264"/>
      <c r="I9" s="264"/>
      <c r="J9" s="264"/>
      <c r="K9" s="264"/>
      <c r="L9" s="264"/>
      <c r="M9" s="265">
        <v>20782031</v>
      </c>
      <c r="N9" s="265">
        <v>20782031</v>
      </c>
      <c r="O9" s="266">
        <v>3565167.29</v>
      </c>
      <c r="P9" s="266">
        <v>3565167.29</v>
      </c>
      <c r="Q9" s="266">
        <v>3565167.29</v>
      </c>
      <c r="R9" s="264"/>
      <c r="S9" s="264"/>
      <c r="T9" s="264"/>
      <c r="U9" s="264"/>
    </row>
    <row r="10" spans="1:21" s="95" customFormat="1" ht="31.5" customHeight="1">
      <c r="A10" s="267"/>
      <c r="B10" s="263">
        <v>2</v>
      </c>
      <c r="C10" s="263"/>
      <c r="D10" s="263"/>
      <c r="E10" s="263"/>
      <c r="F10" s="165" t="s">
        <v>549</v>
      </c>
      <c r="G10" s="267"/>
      <c r="H10" s="267"/>
      <c r="I10" s="268"/>
      <c r="J10" s="268"/>
      <c r="K10" s="268"/>
      <c r="L10" s="268"/>
      <c r="M10" s="265">
        <v>20782031</v>
      </c>
      <c r="N10" s="265">
        <v>20782031</v>
      </c>
      <c r="O10" s="266">
        <v>3565167.29</v>
      </c>
      <c r="P10" s="266">
        <v>3565167.29</v>
      </c>
      <c r="Q10" s="266">
        <v>3565167.29</v>
      </c>
      <c r="R10" s="269"/>
      <c r="S10" s="269"/>
      <c r="T10" s="267"/>
      <c r="U10" s="270"/>
    </row>
    <row r="11" spans="1:21" s="95" customFormat="1" ht="31.5" customHeight="1">
      <c r="A11" s="267"/>
      <c r="B11" s="263"/>
      <c r="C11" s="263">
        <v>5</v>
      </c>
      <c r="D11" s="263"/>
      <c r="E11" s="263"/>
      <c r="F11" s="165" t="s">
        <v>550</v>
      </c>
      <c r="G11" s="267"/>
      <c r="H11" s="267"/>
      <c r="I11" s="268"/>
      <c r="J11" s="268"/>
      <c r="K11" s="268"/>
      <c r="L11" s="268"/>
      <c r="M11" s="265">
        <v>20782031</v>
      </c>
      <c r="N11" s="265">
        <v>20782031</v>
      </c>
      <c r="O11" s="266">
        <v>3565167.29</v>
      </c>
      <c r="P11" s="266">
        <v>3565167.29</v>
      </c>
      <c r="Q11" s="266">
        <v>3565167.29</v>
      </c>
      <c r="R11" s="269"/>
      <c r="S11" s="269"/>
      <c r="T11" s="267"/>
      <c r="U11" s="270"/>
    </row>
    <row r="12" spans="1:21" s="95" customFormat="1" ht="31.5" customHeight="1">
      <c r="A12" s="267"/>
      <c r="B12" s="263"/>
      <c r="C12" s="263"/>
      <c r="D12" s="263">
        <v>1</v>
      </c>
      <c r="E12" s="263"/>
      <c r="F12" s="165" t="s">
        <v>551</v>
      </c>
      <c r="G12" s="267"/>
      <c r="H12" s="267"/>
      <c r="I12" s="268"/>
      <c r="J12" s="268"/>
      <c r="K12" s="268"/>
      <c r="L12" s="268"/>
      <c r="M12" s="265">
        <v>20782031</v>
      </c>
      <c r="N12" s="265">
        <v>20782031</v>
      </c>
      <c r="O12" s="266">
        <v>3565167.29</v>
      </c>
      <c r="P12" s="266">
        <v>3565167.29</v>
      </c>
      <c r="Q12" s="266">
        <v>3565167.29</v>
      </c>
      <c r="R12" s="269"/>
      <c r="S12" s="269"/>
      <c r="T12" s="267"/>
      <c r="U12" s="270"/>
    </row>
    <row r="13" spans="1:21" s="95" customFormat="1" ht="62.25" customHeight="1">
      <c r="A13" s="267"/>
      <c r="B13" s="263"/>
      <c r="C13" s="263"/>
      <c r="D13" s="263"/>
      <c r="E13" s="263">
        <v>218</v>
      </c>
      <c r="F13" s="165" t="s">
        <v>552</v>
      </c>
      <c r="G13" s="184" t="s">
        <v>553</v>
      </c>
      <c r="H13" s="271">
        <v>8</v>
      </c>
      <c r="I13" s="271">
        <v>8</v>
      </c>
      <c r="J13" s="271">
        <v>3</v>
      </c>
      <c r="K13" s="272">
        <f>+J13/H13</f>
        <v>0.375</v>
      </c>
      <c r="L13" s="272">
        <v>0</v>
      </c>
      <c r="M13" s="265">
        <v>20782031</v>
      </c>
      <c r="N13" s="265">
        <v>20782031</v>
      </c>
      <c r="O13" s="266">
        <v>3565167.29</v>
      </c>
      <c r="P13" s="266">
        <v>3565167.29</v>
      </c>
      <c r="Q13" s="266">
        <v>3565167.29</v>
      </c>
      <c r="R13" s="272">
        <f>+O13/M13</f>
        <v>0.17155047502335069</v>
      </c>
      <c r="S13" s="272">
        <f>+O13/N13</f>
        <v>0.17155047502335069</v>
      </c>
      <c r="T13" s="272">
        <f>+P13/M13</f>
        <v>0.17155047502335069</v>
      </c>
      <c r="U13" s="272">
        <f>+P13/N13</f>
        <v>0.17155047502335069</v>
      </c>
    </row>
    <row r="14" spans="1:21" s="95" customFormat="1" ht="48" customHeight="1">
      <c r="A14" s="273">
        <v>4</v>
      </c>
      <c r="B14" s="273"/>
      <c r="C14" s="273"/>
      <c r="D14" s="273"/>
      <c r="E14" s="273"/>
      <c r="F14" s="246" t="s">
        <v>554</v>
      </c>
      <c r="G14" s="274"/>
      <c r="H14" s="274"/>
      <c r="I14" s="274"/>
      <c r="J14" s="274"/>
      <c r="K14" s="274"/>
      <c r="L14" s="274"/>
      <c r="M14" s="275">
        <v>5600000</v>
      </c>
      <c r="N14" s="275">
        <v>5600000</v>
      </c>
      <c r="O14" s="276">
        <v>0</v>
      </c>
      <c r="P14" s="276">
        <v>0</v>
      </c>
      <c r="Q14" s="276">
        <v>0</v>
      </c>
      <c r="R14" s="274"/>
      <c r="S14" s="274"/>
      <c r="T14" s="274"/>
      <c r="U14" s="274"/>
    </row>
    <row r="15" spans="1:21" s="95" customFormat="1" ht="31.5" customHeight="1">
      <c r="A15" s="263"/>
      <c r="B15" s="263">
        <v>2</v>
      </c>
      <c r="C15" s="263"/>
      <c r="D15" s="263"/>
      <c r="E15" s="263"/>
      <c r="F15" s="165" t="s">
        <v>549</v>
      </c>
      <c r="G15" s="264"/>
      <c r="H15" s="264"/>
      <c r="I15" s="264"/>
      <c r="J15" s="264"/>
      <c r="K15" s="264"/>
      <c r="L15" s="264"/>
      <c r="M15" s="275">
        <v>5600000</v>
      </c>
      <c r="N15" s="275">
        <v>5600000</v>
      </c>
      <c r="O15" s="276">
        <v>0</v>
      </c>
      <c r="P15" s="276">
        <v>0</v>
      </c>
      <c r="Q15" s="276">
        <v>0</v>
      </c>
      <c r="R15" s="264"/>
      <c r="S15" s="264"/>
      <c r="T15" s="264"/>
      <c r="U15" s="264"/>
    </row>
    <row r="16" spans="1:21" s="95" customFormat="1" ht="31.5" customHeight="1">
      <c r="A16" s="263"/>
      <c r="B16" s="263"/>
      <c r="C16" s="263">
        <v>2</v>
      </c>
      <c r="D16" s="263"/>
      <c r="E16" s="263"/>
      <c r="F16" s="165" t="s">
        <v>555</v>
      </c>
      <c r="G16" s="277"/>
      <c r="H16" s="277"/>
      <c r="I16" s="278"/>
      <c r="J16" s="278"/>
      <c r="K16" s="278"/>
      <c r="L16" s="268"/>
      <c r="M16" s="275">
        <v>5600000</v>
      </c>
      <c r="N16" s="275">
        <v>5600000</v>
      </c>
      <c r="O16" s="276">
        <v>0</v>
      </c>
      <c r="P16" s="276">
        <v>0</v>
      </c>
      <c r="Q16" s="276">
        <v>0</v>
      </c>
      <c r="R16" s="269"/>
      <c r="S16" s="269"/>
      <c r="T16" s="267"/>
      <c r="U16" s="270"/>
    </row>
    <row r="17" spans="1:21" s="95" customFormat="1" ht="31.5" customHeight="1">
      <c r="A17" s="263"/>
      <c r="B17" s="263"/>
      <c r="C17" s="263"/>
      <c r="D17" s="263">
        <v>1</v>
      </c>
      <c r="E17" s="263"/>
      <c r="F17" s="165" t="s">
        <v>556</v>
      </c>
      <c r="G17" s="277"/>
      <c r="H17" s="277"/>
      <c r="I17" s="268"/>
      <c r="J17" s="268"/>
      <c r="K17" s="268"/>
      <c r="L17" s="270"/>
      <c r="M17" s="275">
        <v>5600000</v>
      </c>
      <c r="N17" s="275">
        <v>5600000</v>
      </c>
      <c r="O17" s="276">
        <v>0</v>
      </c>
      <c r="P17" s="276">
        <v>0</v>
      </c>
      <c r="Q17" s="276">
        <v>0</v>
      </c>
      <c r="R17" s="269"/>
      <c r="S17" s="269"/>
      <c r="T17" s="270"/>
      <c r="U17" s="270"/>
    </row>
    <row r="18" spans="1:21" s="95" customFormat="1" ht="60" customHeight="1">
      <c r="A18" s="279"/>
      <c r="B18" s="279"/>
      <c r="C18" s="279"/>
      <c r="D18" s="279"/>
      <c r="E18" s="279">
        <v>219</v>
      </c>
      <c r="F18" s="246" t="s">
        <v>557</v>
      </c>
      <c r="G18" s="247" t="s">
        <v>558</v>
      </c>
      <c r="H18" s="248">
        <v>1</v>
      </c>
      <c r="I18" s="280">
        <v>0</v>
      </c>
      <c r="J18" s="280">
        <v>0</v>
      </c>
      <c r="K18" s="249">
        <f>+J18/H18</f>
        <v>0</v>
      </c>
      <c r="L18" s="249">
        <v>0</v>
      </c>
      <c r="M18" s="275">
        <v>5600000</v>
      </c>
      <c r="N18" s="275">
        <v>5600000</v>
      </c>
      <c r="O18" s="276">
        <v>0</v>
      </c>
      <c r="P18" s="276">
        <v>0</v>
      </c>
      <c r="Q18" s="276">
        <v>0</v>
      </c>
      <c r="R18" s="249">
        <f>+O18/M18</f>
        <v>0</v>
      </c>
      <c r="S18" s="249">
        <f>+O18/N18</f>
        <v>0</v>
      </c>
      <c r="T18" s="249">
        <f>+P18/M18</f>
        <v>0</v>
      </c>
      <c r="U18" s="249">
        <f>+P18/N18</f>
        <v>0</v>
      </c>
    </row>
    <row r="19" spans="1:21" s="95" customFormat="1" ht="31.5" customHeight="1">
      <c r="A19" s="257"/>
      <c r="B19" s="257"/>
      <c r="C19" s="257"/>
      <c r="D19" s="257"/>
      <c r="E19" s="257"/>
      <c r="F19" s="257"/>
      <c r="G19" s="257"/>
      <c r="H19" s="257"/>
      <c r="I19" s="258"/>
      <c r="J19" s="258"/>
      <c r="K19" s="258"/>
      <c r="L19" s="258"/>
      <c r="M19" s="258"/>
      <c r="N19" s="281"/>
      <c r="O19" s="276"/>
      <c r="P19" s="281"/>
      <c r="Q19" s="281"/>
      <c r="R19" s="281"/>
      <c r="S19" s="281"/>
      <c r="T19" s="257"/>
      <c r="U19" s="282"/>
    </row>
    <row r="20" spans="1:21" s="95" customFormat="1" ht="31.5" customHeight="1">
      <c r="A20" s="257"/>
      <c r="B20" s="257"/>
      <c r="C20" s="257"/>
      <c r="D20" s="257"/>
      <c r="E20" s="257"/>
      <c r="F20" s="262" t="s">
        <v>120</v>
      </c>
      <c r="G20" s="257"/>
      <c r="H20" s="257"/>
      <c r="I20" s="258"/>
      <c r="J20" s="258"/>
      <c r="K20" s="258"/>
      <c r="L20" s="258"/>
      <c r="M20" s="265">
        <f>+M9+M14</f>
        <v>26382031</v>
      </c>
      <c r="N20" s="265">
        <f>+N9+N14</f>
        <v>26382031</v>
      </c>
      <c r="O20" s="276">
        <f>+O9+O14</f>
        <v>3565167.29</v>
      </c>
      <c r="P20" s="276">
        <f>+P9+P14</f>
        <v>3565167.29</v>
      </c>
      <c r="Q20" s="276">
        <f>+Q9+Q14</f>
        <v>3565167.29</v>
      </c>
      <c r="R20" s="281"/>
      <c r="S20" s="281"/>
      <c r="T20" s="257"/>
      <c r="U20" s="282"/>
    </row>
    <row r="21" spans="1:21" s="95" customFormat="1" ht="15" customHeight="1">
      <c r="A21" s="96"/>
      <c r="B21" s="96"/>
      <c r="C21" s="96"/>
      <c r="D21" s="96"/>
      <c r="E21" s="96"/>
      <c r="F21" s="96"/>
      <c r="G21" s="96"/>
      <c r="H21" s="96"/>
      <c r="I21" s="97"/>
      <c r="J21" s="97"/>
      <c r="K21" s="97"/>
      <c r="L21" s="97"/>
      <c r="M21" s="97"/>
      <c r="N21" s="98"/>
      <c r="O21" s="98"/>
      <c r="P21" s="98"/>
      <c r="Q21" s="98"/>
      <c r="R21" s="98"/>
      <c r="S21" s="98"/>
      <c r="T21" s="96"/>
      <c r="U21" s="99"/>
    </row>
    <row r="22" spans="1:21">
      <c r="A22" s="44"/>
      <c r="B22" s="90"/>
      <c r="C22" s="44"/>
      <c r="D22" s="44"/>
      <c r="F22" s="44"/>
    </row>
    <row r="23" spans="1:21">
      <c r="B23" s="45"/>
      <c r="C23" s="46"/>
      <c r="D23" s="46"/>
      <c r="N23" s="47"/>
      <c r="O23" s="47"/>
    </row>
    <row r="24" spans="1:21">
      <c r="B24" s="48"/>
      <c r="C24" s="48"/>
      <c r="D24" s="48"/>
      <c r="N24" s="49"/>
      <c r="O24" s="49"/>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sheetPr codeName="Hoja8"/>
  <dimension ref="A1:U24"/>
  <sheetViews>
    <sheetView showGridLines="0" zoomScale="90" zoomScaleNormal="90" zoomScaleSheetLayoutView="70" workbookViewId="0">
      <selection activeCell="I16" sqref="I16"/>
    </sheetView>
  </sheetViews>
  <sheetFormatPr baseColWidth="10" defaultColWidth="11.42578125" defaultRowHeight="13.5"/>
  <cols>
    <col min="1" max="1" width="3.85546875" style="43" customWidth="1"/>
    <col min="2" max="3" width="3.140625" style="43" customWidth="1"/>
    <col min="4" max="4" width="4" style="43" customWidth="1"/>
    <col min="5" max="5" width="5.5703125" style="43" customWidth="1"/>
    <col min="6" max="6" width="29.140625" style="43" customWidth="1"/>
    <col min="7" max="7" width="9.140625" style="43" customWidth="1"/>
    <col min="8" max="8" width="10.140625" style="43" customWidth="1"/>
    <col min="9" max="9" width="12.7109375" style="43" customWidth="1"/>
    <col min="10" max="10" width="11.7109375" style="43" customWidth="1"/>
    <col min="11" max="12" width="6.7109375" style="43" customWidth="1"/>
    <col min="13" max="13" width="17.5703125" style="43" customWidth="1"/>
    <col min="14" max="14" width="18.7109375" style="43" customWidth="1"/>
    <col min="15" max="15" width="17" style="43" customWidth="1"/>
    <col min="16" max="16" width="18" style="43" customWidth="1"/>
    <col min="17" max="17" width="18.140625" style="43" customWidth="1"/>
    <col min="18" max="21" width="6.7109375" style="43" customWidth="1"/>
    <col min="22" max="16384" width="11.42578125" style="43"/>
  </cols>
  <sheetData>
    <row r="1" spans="1:21" ht="25.15" customHeight="1">
      <c r="A1" s="432" t="s">
        <v>95</v>
      </c>
      <c r="B1" s="433"/>
      <c r="C1" s="433"/>
      <c r="D1" s="433"/>
      <c r="E1" s="433"/>
      <c r="F1" s="433"/>
      <c r="G1" s="433"/>
      <c r="H1" s="433"/>
      <c r="I1" s="433"/>
      <c r="J1" s="433"/>
      <c r="K1" s="433"/>
      <c r="L1" s="433"/>
      <c r="M1" s="433"/>
      <c r="N1" s="433"/>
      <c r="O1" s="433"/>
      <c r="P1" s="433"/>
      <c r="Q1" s="433"/>
      <c r="R1" s="433"/>
      <c r="S1" s="433"/>
      <c r="T1" s="433"/>
      <c r="U1" s="434"/>
    </row>
    <row r="2" spans="1:21" ht="40.5" customHeight="1">
      <c r="A2" s="435" t="s">
        <v>559</v>
      </c>
      <c r="B2" s="436"/>
      <c r="C2" s="436"/>
      <c r="D2" s="436"/>
      <c r="E2" s="436"/>
      <c r="F2" s="436"/>
      <c r="G2" s="436"/>
      <c r="H2" s="436"/>
      <c r="I2" s="436"/>
      <c r="J2" s="436"/>
      <c r="K2" s="436"/>
      <c r="L2" s="436"/>
      <c r="M2" s="436"/>
      <c r="N2" s="436"/>
      <c r="O2" s="436"/>
      <c r="P2" s="436"/>
      <c r="Q2" s="436"/>
      <c r="R2" s="436"/>
      <c r="S2" s="436"/>
      <c r="T2" s="436"/>
      <c r="U2" s="437"/>
    </row>
    <row r="3" spans="1:21" ht="6" customHeight="1">
      <c r="U3" s="108"/>
    </row>
    <row r="4" spans="1:21" ht="20.100000000000001" customHeight="1">
      <c r="A4" s="410" t="s">
        <v>167</v>
      </c>
      <c r="B4" s="441"/>
      <c r="C4" s="441"/>
      <c r="D4" s="441"/>
      <c r="E4" s="441"/>
      <c r="F4" s="441"/>
      <c r="G4" s="441"/>
      <c r="H4" s="441"/>
      <c r="I4" s="441"/>
      <c r="J4" s="441"/>
      <c r="K4" s="441"/>
      <c r="L4" s="441"/>
      <c r="M4" s="441"/>
      <c r="N4" s="441"/>
      <c r="O4" s="441"/>
      <c r="P4" s="441"/>
      <c r="Q4" s="441"/>
      <c r="R4" s="441"/>
      <c r="S4" s="441"/>
      <c r="T4" s="441"/>
      <c r="U4" s="442"/>
    </row>
    <row r="5" spans="1:21" ht="20.100000000000001" customHeight="1">
      <c r="A5" s="443" t="s">
        <v>168</v>
      </c>
      <c r="B5" s="444"/>
      <c r="C5" s="444"/>
      <c r="D5" s="444"/>
      <c r="E5" s="444"/>
      <c r="F5" s="444"/>
      <c r="G5" s="444"/>
      <c r="H5" s="444"/>
      <c r="I5" s="444"/>
      <c r="J5" s="444"/>
      <c r="K5" s="444"/>
      <c r="L5" s="444"/>
      <c r="M5" s="444"/>
      <c r="N5" s="444"/>
      <c r="O5" s="444"/>
      <c r="P5" s="444"/>
      <c r="Q5" s="444"/>
      <c r="R5" s="444"/>
      <c r="S5" s="444"/>
      <c r="T5" s="444"/>
      <c r="U5" s="445"/>
    </row>
    <row r="6" spans="1:21" ht="15" customHeight="1">
      <c r="A6" s="446" t="s">
        <v>91</v>
      </c>
      <c r="B6" s="438" t="s">
        <v>42</v>
      </c>
      <c r="C6" s="438" t="s">
        <v>39</v>
      </c>
      <c r="D6" s="438" t="s">
        <v>40</v>
      </c>
      <c r="E6" s="438" t="s">
        <v>10</v>
      </c>
      <c r="F6" s="438" t="s">
        <v>11</v>
      </c>
      <c r="G6" s="438" t="s">
        <v>25</v>
      </c>
      <c r="H6" s="128" t="s">
        <v>13</v>
      </c>
      <c r="I6" s="128"/>
      <c r="J6" s="128"/>
      <c r="K6" s="128"/>
      <c r="L6" s="128"/>
      <c r="M6" s="128"/>
      <c r="N6" s="128"/>
      <c r="O6" s="128"/>
      <c r="P6" s="128"/>
      <c r="Q6" s="128"/>
      <c r="R6" s="128"/>
      <c r="S6" s="128"/>
      <c r="T6" s="128"/>
      <c r="U6" s="129"/>
    </row>
    <row r="7" spans="1:21" ht="15" customHeight="1">
      <c r="A7" s="447"/>
      <c r="B7" s="439"/>
      <c r="C7" s="439"/>
      <c r="D7" s="439"/>
      <c r="E7" s="439"/>
      <c r="F7" s="439"/>
      <c r="G7" s="439"/>
      <c r="H7" s="449" t="s">
        <v>12</v>
      </c>
      <c r="I7" s="450"/>
      <c r="J7" s="451"/>
      <c r="K7" s="452" t="s">
        <v>46</v>
      </c>
      <c r="L7" s="453"/>
      <c r="M7" s="449" t="s">
        <v>103</v>
      </c>
      <c r="N7" s="450"/>
      <c r="O7" s="450"/>
      <c r="P7" s="450"/>
      <c r="Q7" s="451"/>
      <c r="R7" s="454" t="s">
        <v>46</v>
      </c>
      <c r="S7" s="455"/>
      <c r="T7" s="455"/>
      <c r="U7" s="456"/>
    </row>
    <row r="8" spans="1:21" ht="33" customHeight="1">
      <c r="A8" s="448"/>
      <c r="B8" s="440"/>
      <c r="C8" s="440"/>
      <c r="D8" s="440"/>
      <c r="E8" s="440"/>
      <c r="F8" s="440"/>
      <c r="G8" s="440"/>
      <c r="H8" s="130" t="s">
        <v>135</v>
      </c>
      <c r="I8" s="130" t="s">
        <v>142</v>
      </c>
      <c r="J8" s="130" t="s">
        <v>45</v>
      </c>
      <c r="K8" s="131" t="s">
        <v>47</v>
      </c>
      <c r="L8" s="131" t="s">
        <v>48</v>
      </c>
      <c r="M8" s="130" t="s">
        <v>130</v>
      </c>
      <c r="N8" s="130" t="s">
        <v>129</v>
      </c>
      <c r="O8" s="130" t="s">
        <v>49</v>
      </c>
      <c r="P8" s="130" t="s">
        <v>50</v>
      </c>
      <c r="Q8" s="130" t="s">
        <v>119</v>
      </c>
      <c r="R8" s="131" t="s">
        <v>121</v>
      </c>
      <c r="S8" s="131" t="s">
        <v>122</v>
      </c>
      <c r="T8" s="131" t="s">
        <v>123</v>
      </c>
      <c r="U8" s="131" t="s">
        <v>124</v>
      </c>
    </row>
    <row r="9" spans="1:21" s="95" customFormat="1" ht="40.5" customHeight="1">
      <c r="A9" s="238">
        <v>1</v>
      </c>
      <c r="B9" s="238"/>
      <c r="C9" s="238"/>
      <c r="D9" s="238"/>
      <c r="E9" s="238"/>
      <c r="F9" s="165" t="s">
        <v>548</v>
      </c>
      <c r="G9" s="165"/>
      <c r="H9" s="264"/>
      <c r="I9" s="264"/>
      <c r="J9" s="264"/>
      <c r="K9" s="264"/>
      <c r="L9" s="264"/>
      <c r="M9" s="265">
        <v>9501271</v>
      </c>
      <c r="N9" s="283">
        <v>9501271</v>
      </c>
      <c r="O9" s="266">
        <v>0</v>
      </c>
      <c r="P9" s="266">
        <v>0</v>
      </c>
      <c r="Q9" s="266">
        <v>0</v>
      </c>
      <c r="R9" s="274"/>
      <c r="S9" s="274"/>
      <c r="T9" s="274"/>
      <c r="U9" s="274"/>
    </row>
    <row r="10" spans="1:21" s="95" customFormat="1" ht="28.5" customHeight="1">
      <c r="A10" s="238"/>
      <c r="B10" s="238">
        <v>2</v>
      </c>
      <c r="C10" s="238"/>
      <c r="D10" s="238"/>
      <c r="E10" s="238"/>
      <c r="F10" s="165" t="s">
        <v>549</v>
      </c>
      <c r="G10" s="165"/>
      <c r="H10" s="264"/>
      <c r="I10" s="264"/>
      <c r="J10" s="264"/>
      <c r="K10" s="264"/>
      <c r="L10" s="264"/>
      <c r="M10" s="265">
        <v>9501271</v>
      </c>
      <c r="N10" s="265">
        <v>9501271</v>
      </c>
      <c r="O10" s="266">
        <v>0</v>
      </c>
      <c r="P10" s="266">
        <v>0</v>
      </c>
      <c r="Q10" s="266">
        <v>0</v>
      </c>
      <c r="R10" s="274"/>
      <c r="S10" s="274"/>
      <c r="T10" s="274"/>
      <c r="U10" s="274"/>
    </row>
    <row r="11" spans="1:21" s="95" customFormat="1" ht="28.5" customHeight="1">
      <c r="A11" s="284"/>
      <c r="B11" s="285"/>
      <c r="C11" s="271">
        <v>6</v>
      </c>
      <c r="D11" s="271"/>
      <c r="E11" s="271"/>
      <c r="F11" s="165" t="s">
        <v>560</v>
      </c>
      <c r="G11" s="277"/>
      <c r="H11" s="277"/>
      <c r="I11" s="278"/>
      <c r="J11" s="278"/>
      <c r="K11" s="278"/>
      <c r="L11" s="268"/>
      <c r="M11" s="265">
        <v>9501271</v>
      </c>
      <c r="N11" s="265">
        <v>9501271</v>
      </c>
      <c r="O11" s="266">
        <v>0</v>
      </c>
      <c r="P11" s="266">
        <v>0</v>
      </c>
      <c r="Q11" s="266">
        <v>0</v>
      </c>
      <c r="R11" s="281"/>
      <c r="S11" s="281"/>
      <c r="T11" s="257"/>
      <c r="U11" s="282"/>
    </row>
    <row r="12" spans="1:21" s="95" customFormat="1" ht="31.5" customHeight="1">
      <c r="A12" s="284"/>
      <c r="B12" s="285"/>
      <c r="C12" s="286"/>
      <c r="D12" s="271">
        <v>9</v>
      </c>
      <c r="E12" s="271"/>
      <c r="F12" s="165" t="s">
        <v>561</v>
      </c>
      <c r="G12" s="277"/>
      <c r="H12" s="277"/>
      <c r="I12" s="268"/>
      <c r="J12" s="268"/>
      <c r="K12" s="268"/>
      <c r="L12" s="270"/>
      <c r="M12" s="265">
        <v>9501271</v>
      </c>
      <c r="N12" s="265">
        <v>9501271</v>
      </c>
      <c r="O12" s="266">
        <v>0</v>
      </c>
      <c r="P12" s="266">
        <v>0</v>
      </c>
      <c r="Q12" s="266">
        <v>0</v>
      </c>
      <c r="R12" s="281"/>
      <c r="S12" s="281"/>
      <c r="T12" s="282"/>
      <c r="U12" s="282"/>
    </row>
    <row r="13" spans="1:21" s="95" customFormat="1" ht="51.75" customHeight="1">
      <c r="A13" s="284"/>
      <c r="B13" s="284"/>
      <c r="C13" s="287"/>
      <c r="D13" s="286"/>
      <c r="E13" s="271">
        <v>227</v>
      </c>
      <c r="F13" s="165" t="s">
        <v>562</v>
      </c>
      <c r="G13" s="184" t="s">
        <v>553</v>
      </c>
      <c r="H13" s="271">
        <v>1</v>
      </c>
      <c r="I13" s="271">
        <v>0</v>
      </c>
      <c r="J13" s="271">
        <v>0</v>
      </c>
      <c r="K13" s="272">
        <v>0</v>
      </c>
      <c r="L13" s="272">
        <v>0</v>
      </c>
      <c r="M13" s="265">
        <v>9501271</v>
      </c>
      <c r="N13" s="265">
        <v>9501271</v>
      </c>
      <c r="O13" s="266">
        <v>0</v>
      </c>
      <c r="P13" s="266">
        <v>0</v>
      </c>
      <c r="Q13" s="266">
        <v>0</v>
      </c>
      <c r="R13" s="272">
        <f>+O13/M13</f>
        <v>0</v>
      </c>
      <c r="S13" s="272">
        <f>+O13/N13</f>
        <v>0</v>
      </c>
      <c r="T13" s="272">
        <f>+P13/M13</f>
        <v>0</v>
      </c>
      <c r="U13" s="272">
        <f>+P13/N13</f>
        <v>0</v>
      </c>
    </row>
    <row r="14" spans="1:21" s="95" customFormat="1" ht="60" customHeight="1">
      <c r="A14" s="238">
        <v>4</v>
      </c>
      <c r="B14" s="238"/>
      <c r="C14" s="238"/>
      <c r="D14" s="238"/>
      <c r="E14" s="238"/>
      <c r="F14" s="246" t="s">
        <v>554</v>
      </c>
      <c r="G14" s="165"/>
      <c r="H14" s="264"/>
      <c r="I14" s="264"/>
      <c r="J14" s="264"/>
      <c r="K14" s="264"/>
      <c r="L14" s="264"/>
      <c r="M14" s="265">
        <v>9287815</v>
      </c>
      <c r="N14" s="265">
        <v>9287815</v>
      </c>
      <c r="O14" s="266">
        <v>0</v>
      </c>
      <c r="P14" s="266">
        <v>0</v>
      </c>
      <c r="Q14" s="266">
        <v>0</v>
      </c>
      <c r="R14" s="274"/>
      <c r="S14" s="274"/>
      <c r="T14" s="274"/>
      <c r="U14" s="274"/>
    </row>
    <row r="15" spans="1:21" s="95" customFormat="1" ht="24" customHeight="1">
      <c r="A15" s="238"/>
      <c r="B15" s="238">
        <v>2</v>
      </c>
      <c r="C15" s="238"/>
      <c r="D15" s="238"/>
      <c r="E15" s="238"/>
      <c r="F15" s="165" t="s">
        <v>549</v>
      </c>
      <c r="G15" s="165"/>
      <c r="H15" s="264"/>
      <c r="I15" s="264"/>
      <c r="J15" s="264"/>
      <c r="K15" s="264"/>
      <c r="L15" s="264"/>
      <c r="M15" s="265">
        <v>9287815</v>
      </c>
      <c r="N15" s="265">
        <v>9287815</v>
      </c>
      <c r="O15" s="266">
        <v>0</v>
      </c>
      <c r="P15" s="266">
        <v>0</v>
      </c>
      <c r="Q15" s="266">
        <v>0</v>
      </c>
      <c r="R15" s="274"/>
      <c r="S15" s="274"/>
      <c r="T15" s="274"/>
      <c r="U15" s="274"/>
    </row>
    <row r="16" spans="1:21" s="95" customFormat="1" ht="26.25" customHeight="1">
      <c r="A16" s="284"/>
      <c r="B16" s="285"/>
      <c r="C16" s="271">
        <v>2</v>
      </c>
      <c r="D16" s="271"/>
      <c r="E16" s="271"/>
      <c r="F16" s="165" t="s">
        <v>555</v>
      </c>
      <c r="G16" s="277"/>
      <c r="H16" s="277"/>
      <c r="I16" s="278"/>
      <c r="J16" s="278"/>
      <c r="K16" s="278"/>
      <c r="L16" s="268"/>
      <c r="M16" s="265">
        <v>9287815</v>
      </c>
      <c r="N16" s="265">
        <v>9287815</v>
      </c>
      <c r="O16" s="266">
        <v>0</v>
      </c>
      <c r="P16" s="266">
        <v>0</v>
      </c>
      <c r="Q16" s="266">
        <v>0</v>
      </c>
      <c r="R16" s="281"/>
      <c r="S16" s="281"/>
      <c r="T16" s="257"/>
      <c r="U16" s="282"/>
    </row>
    <row r="17" spans="1:21" s="95" customFormat="1" ht="26.25" customHeight="1">
      <c r="A17" s="284"/>
      <c r="B17" s="285"/>
      <c r="C17" s="286"/>
      <c r="D17" s="271">
        <v>1</v>
      </c>
      <c r="E17" s="271"/>
      <c r="F17" s="165" t="s">
        <v>556</v>
      </c>
      <c r="G17" s="277"/>
      <c r="H17" s="277"/>
      <c r="I17" s="268"/>
      <c r="J17" s="268"/>
      <c r="K17" s="268"/>
      <c r="L17" s="270"/>
      <c r="M17" s="265">
        <v>9287815</v>
      </c>
      <c r="N17" s="265">
        <v>9287815</v>
      </c>
      <c r="O17" s="266">
        <v>0</v>
      </c>
      <c r="P17" s="266">
        <v>0</v>
      </c>
      <c r="Q17" s="266">
        <v>0</v>
      </c>
      <c r="R17" s="281"/>
      <c r="S17" s="281"/>
      <c r="T17" s="282"/>
      <c r="U17" s="282"/>
    </row>
    <row r="18" spans="1:21" s="95" customFormat="1" ht="62.25" customHeight="1">
      <c r="A18" s="284"/>
      <c r="B18" s="284"/>
      <c r="C18" s="284"/>
      <c r="D18" s="285"/>
      <c r="E18" s="239">
        <v>219</v>
      </c>
      <c r="F18" s="165" t="s">
        <v>557</v>
      </c>
      <c r="G18" s="184" t="s">
        <v>558</v>
      </c>
      <c r="H18" s="248">
        <v>4</v>
      </c>
      <c r="I18" s="280">
        <v>0</v>
      </c>
      <c r="J18" s="280">
        <v>0</v>
      </c>
      <c r="K18" s="272">
        <v>0</v>
      </c>
      <c r="L18" s="272">
        <v>0</v>
      </c>
      <c r="M18" s="265">
        <v>9287815</v>
      </c>
      <c r="N18" s="265">
        <v>9287815</v>
      </c>
      <c r="O18" s="266">
        <v>0</v>
      </c>
      <c r="P18" s="266">
        <v>0</v>
      </c>
      <c r="Q18" s="266">
        <v>0</v>
      </c>
      <c r="R18" s="272">
        <f>+O18/M18</f>
        <v>0</v>
      </c>
      <c r="S18" s="272">
        <f>+O18/N18</f>
        <v>0</v>
      </c>
      <c r="T18" s="272">
        <f>+P18/M18</f>
        <v>0</v>
      </c>
      <c r="U18" s="272">
        <f>+P18/N18</f>
        <v>0</v>
      </c>
    </row>
    <row r="19" spans="1:21" s="95" customFormat="1" ht="31.5" customHeight="1">
      <c r="A19" s="257"/>
      <c r="B19" s="257"/>
      <c r="C19" s="257"/>
      <c r="D19" s="257"/>
      <c r="E19" s="257"/>
      <c r="F19" s="257"/>
      <c r="G19" s="257"/>
      <c r="H19" s="257"/>
      <c r="I19" s="258"/>
      <c r="J19" s="258"/>
      <c r="K19" s="258"/>
      <c r="L19" s="258"/>
      <c r="M19" s="258"/>
      <c r="N19" s="281"/>
      <c r="O19" s="281"/>
      <c r="P19" s="281"/>
      <c r="Q19" s="281"/>
      <c r="R19" s="281"/>
      <c r="S19" s="281"/>
      <c r="T19" s="257"/>
      <c r="U19" s="282"/>
    </row>
    <row r="20" spans="1:21" s="95" customFormat="1" ht="31.5" customHeight="1">
      <c r="A20" s="257"/>
      <c r="B20" s="257"/>
      <c r="C20" s="257"/>
      <c r="D20" s="257"/>
      <c r="E20" s="257"/>
      <c r="F20" s="262" t="s">
        <v>120</v>
      </c>
      <c r="G20" s="257"/>
      <c r="H20" s="257"/>
      <c r="I20" s="258"/>
      <c r="J20" s="258"/>
      <c r="K20" s="258"/>
      <c r="L20" s="258"/>
      <c r="M20" s="265">
        <f>+M9+M14</f>
        <v>18789086</v>
      </c>
      <c r="N20" s="265">
        <f>+N9+N14</f>
        <v>18789086</v>
      </c>
      <c r="O20" s="266">
        <f>+O9+O14</f>
        <v>0</v>
      </c>
      <c r="P20" s="266">
        <f>+P9+P14</f>
        <v>0</v>
      </c>
      <c r="Q20" s="266">
        <f>+Q9+Q14</f>
        <v>0</v>
      </c>
      <c r="R20" s="281"/>
      <c r="S20" s="281"/>
      <c r="T20" s="257"/>
      <c r="U20" s="282"/>
    </row>
    <row r="21" spans="1:21" s="95" customFormat="1" ht="15" customHeight="1">
      <c r="A21" s="96"/>
      <c r="B21" s="96"/>
      <c r="C21" s="96"/>
      <c r="D21" s="96"/>
      <c r="E21" s="96"/>
      <c r="F21" s="96"/>
      <c r="G21" s="96"/>
      <c r="H21" s="96"/>
      <c r="I21" s="97"/>
      <c r="J21" s="97"/>
      <c r="K21" s="97"/>
      <c r="L21" s="97"/>
      <c r="M21" s="97"/>
      <c r="N21" s="98"/>
      <c r="O21" s="98"/>
      <c r="P21" s="98"/>
      <c r="Q21" s="98"/>
      <c r="R21" s="98"/>
      <c r="S21" s="98"/>
      <c r="T21" s="96"/>
      <c r="U21" s="99"/>
    </row>
    <row r="22" spans="1:21">
      <c r="A22" s="44"/>
      <c r="B22" s="90"/>
      <c r="C22" s="44"/>
      <c r="D22" s="44"/>
      <c r="F22" s="44"/>
    </row>
    <row r="23" spans="1:21">
      <c r="B23" s="45"/>
      <c r="C23" s="46"/>
      <c r="D23" s="46"/>
      <c r="N23" s="47"/>
      <c r="O23" s="47"/>
    </row>
    <row r="24" spans="1:21">
      <c r="B24" s="48"/>
      <c r="C24" s="48"/>
      <c r="D24" s="48"/>
      <c r="N24" s="49"/>
      <c r="O24" s="49"/>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sheetPr codeName="Hoja9"/>
  <dimension ref="A1:U19"/>
  <sheetViews>
    <sheetView showGridLines="0" zoomScaleNormal="100" zoomScaleSheetLayoutView="70" workbookViewId="0">
      <selection activeCell="F22" sqref="F22"/>
    </sheetView>
  </sheetViews>
  <sheetFormatPr baseColWidth="10" defaultColWidth="11.42578125" defaultRowHeight="13.5"/>
  <cols>
    <col min="1" max="1" width="3.85546875" style="43" customWidth="1"/>
    <col min="2" max="4" width="3.140625" style="43" customWidth="1"/>
    <col min="5" max="5" width="4" style="43" customWidth="1"/>
    <col min="6" max="6" width="29.140625" style="43" customWidth="1"/>
    <col min="7" max="7" width="9.140625" style="43" customWidth="1"/>
    <col min="8" max="8" width="10.140625" style="43" customWidth="1"/>
    <col min="9" max="9" width="12.7109375" style="43" customWidth="1"/>
    <col min="10" max="10" width="11.7109375" style="43" customWidth="1"/>
    <col min="11" max="12" width="6.7109375" style="43" customWidth="1"/>
    <col min="13" max="13" width="17.5703125" style="43" customWidth="1"/>
    <col min="14" max="14" width="18.7109375" style="43" customWidth="1"/>
    <col min="15" max="15" width="17" style="43" customWidth="1"/>
    <col min="16" max="16" width="18" style="43" customWidth="1"/>
    <col min="17" max="17" width="18.140625" style="43" customWidth="1"/>
    <col min="18" max="18" width="10.140625" style="43" customWidth="1"/>
    <col min="19" max="21" width="6.7109375" style="43" customWidth="1"/>
    <col min="22" max="16384" width="11.42578125" style="43"/>
  </cols>
  <sheetData>
    <row r="1" spans="1:21" ht="25.15" customHeight="1">
      <c r="A1" s="432" t="s">
        <v>95</v>
      </c>
      <c r="B1" s="433"/>
      <c r="C1" s="433"/>
      <c r="D1" s="433"/>
      <c r="E1" s="433"/>
      <c r="F1" s="433"/>
      <c r="G1" s="433"/>
      <c r="H1" s="433"/>
      <c r="I1" s="433"/>
      <c r="J1" s="433"/>
      <c r="K1" s="433"/>
      <c r="L1" s="433"/>
      <c r="M1" s="433"/>
      <c r="N1" s="433"/>
      <c r="O1" s="433"/>
      <c r="P1" s="433"/>
      <c r="Q1" s="433"/>
      <c r="R1" s="433"/>
      <c r="S1" s="433"/>
      <c r="T1" s="433"/>
      <c r="U1" s="434"/>
    </row>
    <row r="2" spans="1:21" ht="40.5" customHeight="1">
      <c r="A2" s="435" t="s">
        <v>563</v>
      </c>
      <c r="B2" s="436"/>
      <c r="C2" s="436"/>
      <c r="D2" s="436"/>
      <c r="E2" s="436"/>
      <c r="F2" s="436"/>
      <c r="G2" s="436"/>
      <c r="H2" s="436"/>
      <c r="I2" s="436"/>
      <c r="J2" s="436"/>
      <c r="K2" s="436"/>
      <c r="L2" s="436"/>
      <c r="M2" s="436"/>
      <c r="N2" s="436"/>
      <c r="O2" s="436"/>
      <c r="P2" s="436"/>
      <c r="Q2" s="436"/>
      <c r="R2" s="436"/>
      <c r="S2" s="436"/>
      <c r="T2" s="436"/>
      <c r="U2" s="437"/>
    </row>
    <row r="3" spans="1:21" ht="6" customHeight="1">
      <c r="U3" s="108"/>
    </row>
    <row r="4" spans="1:21" ht="20.100000000000001" customHeight="1">
      <c r="A4" s="410" t="s">
        <v>167</v>
      </c>
      <c r="B4" s="441"/>
      <c r="C4" s="441"/>
      <c r="D4" s="441"/>
      <c r="E4" s="441"/>
      <c r="F4" s="441"/>
      <c r="G4" s="441"/>
      <c r="H4" s="441"/>
      <c r="I4" s="441"/>
      <c r="J4" s="441"/>
      <c r="K4" s="441"/>
      <c r="L4" s="441"/>
      <c r="M4" s="441"/>
      <c r="N4" s="441"/>
      <c r="O4" s="441"/>
      <c r="P4" s="441"/>
      <c r="Q4" s="441"/>
      <c r="R4" s="441"/>
      <c r="S4" s="441"/>
      <c r="T4" s="441"/>
      <c r="U4" s="442"/>
    </row>
    <row r="5" spans="1:21" ht="20.100000000000001" customHeight="1">
      <c r="A5" s="443" t="s">
        <v>168</v>
      </c>
      <c r="B5" s="444"/>
      <c r="C5" s="444"/>
      <c r="D5" s="444"/>
      <c r="E5" s="444"/>
      <c r="F5" s="444"/>
      <c r="G5" s="444"/>
      <c r="H5" s="444"/>
      <c r="I5" s="444"/>
      <c r="J5" s="444"/>
      <c r="K5" s="444"/>
      <c r="L5" s="444"/>
      <c r="M5" s="444"/>
      <c r="N5" s="444"/>
      <c r="O5" s="444"/>
      <c r="P5" s="444"/>
      <c r="Q5" s="444"/>
      <c r="R5" s="444"/>
      <c r="S5" s="444"/>
      <c r="T5" s="444"/>
      <c r="U5" s="445"/>
    </row>
    <row r="6" spans="1:21" ht="15" customHeight="1">
      <c r="A6" s="446" t="s">
        <v>91</v>
      </c>
      <c r="B6" s="438" t="s">
        <v>42</v>
      </c>
      <c r="C6" s="438" t="s">
        <v>39</v>
      </c>
      <c r="D6" s="438" t="s">
        <v>40</v>
      </c>
      <c r="E6" s="438" t="s">
        <v>10</v>
      </c>
      <c r="F6" s="438" t="s">
        <v>11</v>
      </c>
      <c r="G6" s="438" t="s">
        <v>25</v>
      </c>
      <c r="H6" s="128" t="s">
        <v>13</v>
      </c>
      <c r="I6" s="128"/>
      <c r="J6" s="128"/>
      <c r="K6" s="128"/>
      <c r="L6" s="128"/>
      <c r="M6" s="128"/>
      <c r="N6" s="128"/>
      <c r="O6" s="128"/>
      <c r="P6" s="128"/>
      <c r="Q6" s="128"/>
      <c r="R6" s="128"/>
      <c r="S6" s="128"/>
      <c r="T6" s="128"/>
      <c r="U6" s="129"/>
    </row>
    <row r="7" spans="1:21" ht="15" customHeight="1">
      <c r="A7" s="447"/>
      <c r="B7" s="439"/>
      <c r="C7" s="439"/>
      <c r="D7" s="439"/>
      <c r="E7" s="439"/>
      <c r="F7" s="439"/>
      <c r="G7" s="439"/>
      <c r="H7" s="449" t="s">
        <v>12</v>
      </c>
      <c r="I7" s="450"/>
      <c r="J7" s="451"/>
      <c r="K7" s="452" t="s">
        <v>46</v>
      </c>
      <c r="L7" s="453"/>
      <c r="M7" s="449" t="s">
        <v>103</v>
      </c>
      <c r="N7" s="450"/>
      <c r="O7" s="450"/>
      <c r="P7" s="450"/>
      <c r="Q7" s="451"/>
      <c r="R7" s="454" t="s">
        <v>46</v>
      </c>
      <c r="S7" s="455"/>
      <c r="T7" s="455"/>
      <c r="U7" s="456"/>
    </row>
    <row r="8" spans="1:21" ht="33" customHeight="1">
      <c r="A8" s="448"/>
      <c r="B8" s="440"/>
      <c r="C8" s="440"/>
      <c r="D8" s="440"/>
      <c r="E8" s="440"/>
      <c r="F8" s="440"/>
      <c r="G8" s="440"/>
      <c r="H8" s="130" t="s">
        <v>135</v>
      </c>
      <c r="I8" s="130" t="s">
        <v>142</v>
      </c>
      <c r="J8" s="130" t="s">
        <v>45</v>
      </c>
      <c r="K8" s="131" t="s">
        <v>47</v>
      </c>
      <c r="L8" s="131" t="s">
        <v>48</v>
      </c>
      <c r="M8" s="130" t="s">
        <v>130</v>
      </c>
      <c r="N8" s="130" t="s">
        <v>129</v>
      </c>
      <c r="O8" s="130" t="s">
        <v>49</v>
      </c>
      <c r="P8" s="130" t="s">
        <v>50</v>
      </c>
      <c r="Q8" s="130" t="s">
        <v>119</v>
      </c>
      <c r="R8" s="131" t="s">
        <v>121</v>
      </c>
      <c r="S8" s="131" t="s">
        <v>122</v>
      </c>
      <c r="T8" s="131" t="s">
        <v>123</v>
      </c>
      <c r="U8" s="131" t="s">
        <v>124</v>
      </c>
    </row>
    <row r="9" spans="1:21" s="95" customFormat="1" ht="40.5" customHeight="1">
      <c r="A9" s="263">
        <v>1</v>
      </c>
      <c r="B9" s="238"/>
      <c r="C9" s="238"/>
      <c r="D9" s="238"/>
      <c r="E9" s="238"/>
      <c r="F9" s="165" t="s">
        <v>548</v>
      </c>
      <c r="G9" s="264"/>
      <c r="H9" s="264"/>
      <c r="I9" s="264"/>
      <c r="J9" s="264"/>
      <c r="K9" s="264"/>
      <c r="L9" s="264"/>
      <c r="M9" s="288">
        <v>0</v>
      </c>
      <c r="N9" s="289">
        <v>4351600</v>
      </c>
      <c r="O9" s="288">
        <v>0</v>
      </c>
      <c r="P9" s="288">
        <v>0</v>
      </c>
      <c r="Q9" s="288">
        <v>0</v>
      </c>
      <c r="R9" s="264"/>
      <c r="S9" s="264"/>
      <c r="T9" s="264"/>
      <c r="U9" s="264"/>
    </row>
    <row r="10" spans="1:21" s="95" customFormat="1" ht="28.5" customHeight="1">
      <c r="A10" s="267"/>
      <c r="B10" s="263">
        <v>2</v>
      </c>
      <c r="C10" s="263"/>
      <c r="D10" s="263"/>
      <c r="E10" s="263"/>
      <c r="F10" s="165" t="s">
        <v>549</v>
      </c>
      <c r="G10" s="267"/>
      <c r="H10" s="267"/>
      <c r="I10" s="268"/>
      <c r="J10" s="268"/>
      <c r="K10" s="268"/>
      <c r="L10" s="268"/>
      <c r="M10" s="288">
        <v>0</v>
      </c>
      <c r="N10" s="289">
        <v>4351600</v>
      </c>
      <c r="O10" s="288">
        <v>0</v>
      </c>
      <c r="P10" s="288">
        <v>0</v>
      </c>
      <c r="Q10" s="288">
        <v>0</v>
      </c>
      <c r="R10" s="269"/>
      <c r="S10" s="269"/>
      <c r="T10" s="267"/>
      <c r="U10" s="270"/>
    </row>
    <row r="11" spans="1:21" s="95" customFormat="1" ht="28.5" customHeight="1">
      <c r="A11" s="267"/>
      <c r="B11" s="263"/>
      <c r="C11" s="263">
        <v>5</v>
      </c>
      <c r="D11" s="263"/>
      <c r="E11" s="263"/>
      <c r="F11" s="165" t="s">
        <v>550</v>
      </c>
      <c r="G11" s="267"/>
      <c r="H11" s="267"/>
      <c r="I11" s="268"/>
      <c r="J11" s="268"/>
      <c r="K11" s="268"/>
      <c r="L11" s="268"/>
      <c r="M11" s="288">
        <v>0</v>
      </c>
      <c r="N11" s="289">
        <v>4351600</v>
      </c>
      <c r="O11" s="288">
        <v>0</v>
      </c>
      <c r="P11" s="288">
        <v>0</v>
      </c>
      <c r="Q11" s="288">
        <v>0</v>
      </c>
      <c r="R11" s="269"/>
      <c r="S11" s="269"/>
      <c r="T11" s="267"/>
      <c r="U11" s="270"/>
    </row>
    <row r="12" spans="1:21" s="95" customFormat="1" ht="31.5" customHeight="1">
      <c r="A12" s="267"/>
      <c r="B12" s="263"/>
      <c r="C12" s="263"/>
      <c r="D12" s="263">
        <v>1</v>
      </c>
      <c r="E12" s="263"/>
      <c r="F12" s="165" t="s">
        <v>551</v>
      </c>
      <c r="G12" s="267"/>
      <c r="H12" s="267"/>
      <c r="I12" s="268"/>
      <c r="J12" s="268"/>
      <c r="K12" s="268"/>
      <c r="L12" s="268"/>
      <c r="M12" s="288">
        <v>0</v>
      </c>
      <c r="N12" s="289">
        <v>4351600</v>
      </c>
      <c r="O12" s="288">
        <v>0</v>
      </c>
      <c r="P12" s="288">
        <v>0</v>
      </c>
      <c r="Q12" s="288">
        <v>0</v>
      </c>
      <c r="R12" s="269"/>
      <c r="S12" s="269"/>
      <c r="T12" s="267"/>
      <c r="U12" s="270"/>
    </row>
    <row r="13" spans="1:21" s="95" customFormat="1" ht="60" customHeight="1">
      <c r="A13" s="267"/>
      <c r="B13" s="263"/>
      <c r="C13" s="263"/>
      <c r="D13" s="263"/>
      <c r="E13" s="263">
        <v>218</v>
      </c>
      <c r="F13" s="165" t="s">
        <v>552</v>
      </c>
      <c r="G13" s="184" t="s">
        <v>553</v>
      </c>
      <c r="H13" s="271">
        <v>0</v>
      </c>
      <c r="I13" s="271">
        <v>3</v>
      </c>
      <c r="J13" s="271">
        <v>0</v>
      </c>
      <c r="K13" s="272">
        <v>0</v>
      </c>
      <c r="L13" s="272">
        <v>0</v>
      </c>
      <c r="M13" s="288">
        <v>0</v>
      </c>
      <c r="N13" s="289">
        <v>4351600</v>
      </c>
      <c r="O13" s="288">
        <v>0</v>
      </c>
      <c r="P13" s="288">
        <v>0</v>
      </c>
      <c r="Q13" s="288">
        <v>0</v>
      </c>
      <c r="R13" s="272">
        <v>0</v>
      </c>
      <c r="S13" s="272">
        <f>+O13/N13</f>
        <v>0</v>
      </c>
      <c r="T13" s="272">
        <v>0</v>
      </c>
      <c r="U13" s="272">
        <f>+P13/N13</f>
        <v>0</v>
      </c>
    </row>
    <row r="14" spans="1:21" s="95" customFormat="1" ht="31.5" customHeight="1">
      <c r="A14" s="257"/>
      <c r="B14" s="257"/>
      <c r="C14" s="257"/>
      <c r="D14" s="257"/>
      <c r="E14" s="257"/>
      <c r="F14" s="257"/>
      <c r="G14" s="257"/>
      <c r="H14" s="257"/>
      <c r="I14" s="258"/>
      <c r="J14" s="258"/>
      <c r="K14" s="258"/>
      <c r="L14" s="258"/>
      <c r="M14" s="260"/>
      <c r="N14" s="261"/>
      <c r="O14" s="261"/>
      <c r="P14" s="261"/>
      <c r="Q14" s="261"/>
      <c r="R14" s="281"/>
      <c r="S14" s="281"/>
      <c r="T14" s="257"/>
      <c r="U14" s="282"/>
    </row>
    <row r="15" spans="1:21" s="95" customFormat="1" ht="31.5" customHeight="1">
      <c r="A15" s="257"/>
      <c r="B15" s="257"/>
      <c r="C15" s="257"/>
      <c r="D15" s="257"/>
      <c r="E15" s="257"/>
      <c r="F15" s="262" t="s">
        <v>120</v>
      </c>
      <c r="G15" s="257"/>
      <c r="H15" s="257"/>
      <c r="I15" s="258"/>
      <c r="J15" s="258"/>
      <c r="K15" s="258"/>
      <c r="L15" s="258"/>
      <c r="M15" s="288">
        <f>+M9</f>
        <v>0</v>
      </c>
      <c r="N15" s="289">
        <f>+N9</f>
        <v>4351600</v>
      </c>
      <c r="O15" s="288">
        <f>+O9</f>
        <v>0</v>
      </c>
      <c r="P15" s="288">
        <f>+P9</f>
        <v>0</v>
      </c>
      <c r="Q15" s="288">
        <f>+Q9</f>
        <v>0</v>
      </c>
      <c r="R15" s="281"/>
      <c r="S15" s="281"/>
      <c r="T15" s="257"/>
      <c r="U15" s="282"/>
    </row>
    <row r="16" spans="1:21" s="95" customFormat="1" ht="15" customHeight="1">
      <c r="A16" s="96"/>
      <c r="B16" s="96"/>
      <c r="C16" s="96"/>
      <c r="D16" s="96"/>
      <c r="E16" s="96"/>
      <c r="F16" s="96"/>
      <c r="G16" s="96"/>
      <c r="H16" s="96"/>
      <c r="I16" s="97"/>
      <c r="J16" s="97"/>
      <c r="K16" s="97"/>
      <c r="L16" s="97"/>
      <c r="M16" s="97"/>
      <c r="N16" s="98"/>
      <c r="O16" s="98"/>
      <c r="P16" s="98"/>
      <c r="Q16" s="98"/>
      <c r="R16" s="98"/>
      <c r="S16" s="98"/>
      <c r="T16" s="96"/>
      <c r="U16" s="99"/>
    </row>
    <row r="17" spans="1:15">
      <c r="A17" s="44"/>
      <c r="B17" s="90"/>
      <c r="C17" s="44"/>
      <c r="D17" s="44"/>
      <c r="F17" s="44"/>
    </row>
    <row r="18" spans="1:15">
      <c r="B18" s="45"/>
      <c r="C18" s="46"/>
      <c r="D18" s="46"/>
      <c r="N18" s="47"/>
      <c r="O18" s="47"/>
    </row>
    <row r="19" spans="1:15">
      <c r="B19" s="48"/>
      <c r="C19" s="48"/>
      <c r="D19" s="48"/>
      <c r="N19" s="49"/>
      <c r="O19" s="49"/>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33</vt:i4>
      </vt:variant>
    </vt:vector>
  </HeadingPairs>
  <TitlesOfParts>
    <vt:vector size="62" baseType="lpstr">
      <vt:lpstr>Caratula</vt:lpstr>
      <vt:lpstr>ECG-1</vt:lpstr>
      <vt:lpstr>ECG-2</vt:lpstr>
      <vt:lpstr>APP-1</vt:lpstr>
      <vt:lpstr>APP-2</vt:lpstr>
      <vt:lpstr>APP-3_1</vt:lpstr>
      <vt:lpstr>APP-3_2</vt:lpstr>
      <vt:lpstr>APP-3_3</vt:lpstr>
      <vt:lpstr>APP-3_4</vt:lpstr>
      <vt:lpstr>APP-3_5</vt:lpstr>
      <vt:lpstr>AR_1</vt:lpstr>
      <vt:lpstr>AR_2</vt:lpstr>
      <vt:lpstr>AR_3</vt:lpstr>
      <vt:lpstr>AR_4</vt:lpstr>
      <vt:lpstr>AR_5</vt:lpstr>
      <vt:lpstr>ARF_1</vt:lpstr>
      <vt:lpstr>ARF_2</vt:lpstr>
      <vt:lpstr>ARF_3</vt:lpstr>
      <vt:lpstr>ARF_4</vt:lpstr>
      <vt:lpstr>ARF_5</vt:lpstr>
      <vt:lpstr>IPP 1</vt:lpstr>
      <vt:lpstr>IPP 2</vt:lpstr>
      <vt:lpstr>EAP</vt:lpstr>
      <vt:lpstr>ADS-1</vt:lpstr>
      <vt:lpstr>ADS-2</vt:lpstr>
      <vt:lpstr>SAP</vt:lpstr>
      <vt:lpstr>FIC</vt:lpstr>
      <vt:lpstr>AUR</vt:lpstr>
      <vt:lpstr>PPD</vt:lpstr>
      <vt:lpstr>'APP-3_1'!Área_de_impresión</vt:lpstr>
      <vt:lpstr>'APP-3_2'!Área_de_impresión</vt:lpstr>
      <vt:lpstr>'APP-3_3'!Área_de_impresión</vt:lpstr>
      <vt:lpstr>'APP-3_4'!Área_de_impresión</vt:lpstr>
      <vt:lpstr>'APP-3_5'!Área_de_impresión</vt:lpstr>
      <vt:lpstr>'ADS-1'!Títulos_a_imprimir</vt:lpstr>
      <vt:lpstr>'ADS-2'!Títulos_a_imprimir</vt:lpstr>
      <vt:lpstr>'APP-1'!Títulos_a_imprimir</vt:lpstr>
      <vt:lpstr>'APP-2'!Títulos_a_imprimir</vt:lpstr>
      <vt:lpstr>'APP-3_1'!Títulos_a_imprimir</vt:lpstr>
      <vt:lpstr>'APP-3_2'!Títulos_a_imprimir</vt:lpstr>
      <vt:lpstr>'APP-3_3'!Títulos_a_imprimir</vt:lpstr>
      <vt:lpstr>'APP-3_4'!Títulos_a_imprimir</vt:lpstr>
      <vt:lpstr>'APP-3_5'!Títulos_a_imprimir</vt:lpstr>
      <vt:lpstr>AR_1!Títulos_a_imprimir</vt:lpstr>
      <vt:lpstr>AR_2!Títulos_a_imprimir</vt:lpstr>
      <vt:lpstr>AR_3!Títulos_a_imprimir</vt:lpstr>
      <vt:lpstr>AR_4!Títulos_a_imprimir</vt:lpstr>
      <vt:lpstr>AR_5!Títulos_a_imprimir</vt:lpstr>
      <vt:lpstr>ARF_1!Títulos_a_imprimir</vt:lpstr>
      <vt:lpstr>ARF_2!Títulos_a_imprimir</vt:lpstr>
      <vt:lpstr>ARF_3!Títulos_a_imprimir</vt:lpstr>
      <vt:lpstr>ARF_4!Títulos_a_imprimir</vt:lpstr>
      <vt:lpstr>ARF_5!Títulos_a_imprimir</vt:lpstr>
      <vt:lpstr>AUR!Títulos_a_imprimir</vt:lpstr>
      <vt:lpstr>EAP!Títulos_a_imprimir</vt:lpstr>
      <vt:lpstr>'ECG-1'!Títulos_a_imprimir</vt:lpstr>
      <vt:lpstr>'ECG-2'!Títulos_a_imprimir</vt:lpstr>
      <vt:lpstr>FIC!Títulos_a_imprimir</vt:lpstr>
      <vt:lpstr>'IPP 1'!Títulos_a_imprimir</vt:lpstr>
      <vt:lpstr>'IPP 2'!Títulos_a_imprimir</vt:lpstr>
      <vt:lpstr>PPD!Títulos_a_imprimir</vt:lpstr>
      <vt:lpstr>SAP!Títulos_a_imprimir</vt:lpstr>
    </vt:vector>
  </TitlesOfParts>
  <Company>Subsecretaría de Egresos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2016-10-17T18:54:21Z</cp:lastPrinted>
  <dcterms:created xsi:type="dcterms:W3CDTF">2007-06-29T21:15:18Z</dcterms:created>
  <dcterms:modified xsi:type="dcterms:W3CDTF">2016-10-17T18:57:48Z</dcterms:modified>
</cp:coreProperties>
</file>